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1220" yWindow="1300" windowWidth="35820" windowHeight="176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F7" i="1" l="1"/>
  <c r="AF5" i="1"/>
  <c r="AF6" i="1"/>
  <c r="AF4" i="1"/>
  <c r="AF8" i="1"/>
  <c r="AF13" i="1"/>
  <c r="AF12" i="1"/>
  <c r="AF11" i="1"/>
  <c r="AF10" i="1"/>
  <c r="AF9" i="1"/>
</calcChain>
</file>

<file path=xl/sharedStrings.xml><?xml version="1.0" encoding="utf-8"?>
<sst xmlns="http://schemas.openxmlformats.org/spreadsheetml/2006/main" count="252" uniqueCount="121">
  <si>
    <t>1 if none</t>
  </si>
  <si>
    <t>DC = Design Case</t>
  </si>
  <si>
    <t>Site</t>
  </si>
  <si>
    <t>Solar Elevation Angle           (DC, M, 0 or #)</t>
  </si>
  <si>
    <t>Design Case Type</t>
  </si>
  <si>
    <t>Design Case Number</t>
  </si>
  <si>
    <t>MABEL Granule Name</t>
  </si>
  <si>
    <t>Surface Reflectance Multipler</t>
  </si>
  <si>
    <t>Atmopshere Transmittance Multipler</t>
  </si>
  <si>
    <t>Canopy Reflectance Multipler</t>
  </si>
  <si>
    <t>Simulation Scenario Number</t>
  </si>
  <si>
    <t>0.0 , 60.0</t>
  </si>
  <si>
    <t>M</t>
  </si>
  <si>
    <t>clear</t>
  </si>
  <si>
    <t>n_select_channels_L</t>
  </si>
  <si>
    <t>i_select_channels_L</t>
  </si>
  <si>
    <t>n_select_channels_C</t>
  </si>
  <si>
    <t>i_select_channels_C</t>
  </si>
  <si>
    <t>i_select_channels_R</t>
  </si>
  <si>
    <t>n_select_channels_R</t>
  </si>
  <si>
    <t>i_channel_noise_rate_L</t>
  </si>
  <si>
    <t>i_channel_noise_rate_C</t>
  </si>
  <si>
    <t>8</t>
  </si>
  <si>
    <t>4,6,10</t>
  </si>
  <si>
    <t>atlas_noise_rate</t>
  </si>
  <si>
    <t>seed</t>
  </si>
  <si>
    <t>delta_time_boundaries</t>
  </si>
  <si>
    <t>backregion_offset</t>
  </si>
  <si>
    <t>atlasstrong_signal</t>
  </si>
  <si>
    <t>atlasweak_signal</t>
  </si>
  <si>
    <t>atlasback_photonrate</t>
  </si>
  <si>
    <t>dc_solar_elevation_angle</t>
  </si>
  <si>
    <t>matlas_solar_elevation_angle</t>
  </si>
  <si>
    <t>footprint_diameter</t>
  </si>
  <si>
    <t>mabel_stat_length</t>
  </si>
  <si>
    <t>vertical_bin_size</t>
  </si>
  <si>
    <t>mabel_laser_rate</t>
  </si>
  <si>
    <t>99925</t>
  </si>
  <si>
    <t>12148,234336,26094</t>
  </si>
  <si>
    <t>7,9,11</t>
  </si>
  <si>
    <t>28904,82201,82143</t>
  </si>
  <si>
    <t>Simulation Input Control Parameters</t>
  </si>
  <si>
    <t>MABEL Date</t>
  </si>
  <si>
    <t>MABEL UTC Time</t>
  </si>
  <si>
    <t>Desired for the simulation output</t>
  </si>
  <si>
    <t>M = when MABEL was collected</t>
  </si>
  <si>
    <t>Objective</t>
  </si>
  <si>
    <t>broken clouds</t>
  </si>
  <si>
    <t>uniform cloud cover</t>
  </si>
  <si>
    <t>hazy and/or cirrus</t>
  </si>
  <si>
    <t>Defines which channel groups  will be simulated</t>
  </si>
  <si>
    <t xml:space="preserve">MABEL Channel Wavelength                  (532 or 1064)              </t>
  </si>
  <si>
    <t>N = night-time solar noise free</t>
  </si>
  <si>
    <t>Or enter a value for a different angle</t>
  </si>
  <si>
    <t>For departure from Design Case value (can be larger or smaller than 1)</t>
  </si>
  <si>
    <t>For departure from Design Case value             (not enabled; leave as 1)</t>
  </si>
  <si>
    <t>Leave as 1</t>
  </si>
  <si>
    <t>matlas_height_range</t>
  </si>
  <si>
    <t>Delta time range of MABEL segment simulated (between 0 to 60 seconds)</t>
  </si>
  <si>
    <t>Simulation solar elevation angle; -999.0 to use MABEL data collection  angle (deg)</t>
  </si>
  <si>
    <t>Simulation Requested (to be completed by requestor)</t>
  </si>
  <si>
    <t xml:space="preserve">     between 0 = horizon and 90 = over-head</t>
  </si>
  <si>
    <t>Solar elevation angle used in T. Martino Design Case model (deg)</t>
  </si>
  <si>
    <t>Along-track spacing between the MATLAS footprints (m) (keep as 0.7 since that will be ATLAS spacing)</t>
  </si>
  <si>
    <t>MABEL channel noise level in left group (Hz) (from K. Walsh night-time statistics per deployment)</t>
  </si>
  <si>
    <t>MABEL channel noise level in center group (Hz) (from K. Walsh night-time statistics per deployment)</t>
  </si>
  <si>
    <t>MABEL channel noise level in right group (Hz) (from K. Walsh night-time statistics per deployment)</t>
  </si>
  <si>
    <t xml:space="preserve"> MATLAS footprint diameter (m) (current best estimate of ATLAS footprint from T. Martino; update if estimate changes)</t>
  </si>
  <si>
    <t>MABEL laser pulse rate (hz) (when data was collected)</t>
  </si>
  <si>
    <t>Number of MABEL channels  simulated in left group (to form a "wider" footprint)</t>
  </si>
  <si>
    <t>Number of MABEL channels  simulated in center group (to form a "wider" footprint)</t>
  </si>
  <si>
    <t>Number of MABEL channels  simulated in right group (to form a "wider" footprint)</t>
  </si>
  <si>
    <t>Bottom and top offsets from DEM of MABEL noise statistics range window (m) (should be below the DEM surface accounting for potential error in DEM and above the bottom of the MABEL data to preculde edge effects)</t>
  </si>
  <si>
    <t>Vertical size of statistics and analysis bins (m) (defines the resolution for classifying noise and signal photons)</t>
  </si>
  <si>
    <t>MABEL statistics segment length (m) (does not have to equal footprint diameter; it is the length scale over which MATLAS  solar background noise level will vary)</t>
  </si>
  <si>
    <t xml:space="preserve"> ATLAS instrument noise rate (Hz) (current best estimate from T. Martino; update if estimate changes)</t>
  </si>
  <si>
    <t>Bottom and top offsets from DEM of MATLAS simulation output (m) (specify range used to produce MABEL land and land ice data; MABEL ocean and sea ice granules, which have a narrow window, need to be generated as a special product using this range)</t>
  </si>
  <si>
    <t>i_channel_noise_rate_R</t>
  </si>
  <si>
    <t>bin_back_multiplier</t>
  </si>
  <si>
    <t>footprint_separation</t>
  </si>
  <si>
    <t>Seed number used in the random number generator that initializes random photon selection (use different seed values to produce multiple realizations of a simulation scenario)</t>
  </si>
  <si>
    <t xml:space="preserve">Atmosphere conditions            </t>
  </si>
  <si>
    <t xml:space="preserve">Detemined from CPL or MABEL atmosphere profiles or in-flight video   </t>
  </si>
  <si>
    <t>Increment for each simulation scenario run on the same  MABEL granule</t>
  </si>
  <si>
    <t xml:space="preserve">Canopy Closure Fraction </t>
  </si>
  <si>
    <t>1 if not applicable</t>
  </si>
  <si>
    <t>Predicted Design Case strong beam  signal photons per laser fire (from T. Martino model) adjusted for requested multipliers and canopy closure</t>
  </si>
  <si>
    <t>Predicted Design Case weak beam signal photons per laser fire  (from T. Martino model) adjusted for requested multipliers and canopy closure</t>
  </si>
  <si>
    <t>Desired for simulation ouptut (from 0.01 to 0.99; to derive predicted signal and noise performance interpolated from Design Case min and max closures)</t>
  </si>
  <si>
    <t>DC</t>
  </si>
  <si>
    <t>Clear</t>
  </si>
  <si>
    <t>Sea Ice / OIB coordinated. Greenland Sea</t>
  </si>
  <si>
    <t>Characterize discrete, rough sea ice floes inerspersed with wide leads</t>
  </si>
  <si>
    <t>16:11:00-16:12:00</t>
  </si>
  <si>
    <t>mabel_l2_20120410t161100_008_1.h5</t>
  </si>
  <si>
    <t>6a</t>
  </si>
  <si>
    <t>Ice, summer</t>
  </si>
  <si>
    <t>6b</t>
  </si>
  <si>
    <t>Lead, summer</t>
  </si>
  <si>
    <t>5c</t>
  </si>
  <si>
    <t>Ice, winter, clear sky</t>
  </si>
  <si>
    <t>Characterize ridged sea ice and refrozen leads</t>
  </si>
  <si>
    <t>15:49:00-15:50:00</t>
  </si>
  <si>
    <t>Edge of Fast Ice and Consolidated Floes with Rubble Fields</t>
  </si>
  <si>
    <t>16:04:00-16:05:00</t>
  </si>
  <si>
    <t>16:05:00-16:06:00</t>
  </si>
  <si>
    <t>16:10:00-16:11:00</t>
  </si>
  <si>
    <t>16:12:00-16:13:00</t>
  </si>
  <si>
    <t>-100.0 , 1000.0</t>
  </si>
  <si>
    <t>-80.0 , -30.0</t>
  </si>
  <si>
    <t>mabel_l2_20120410t161100_010_1.h5</t>
  </si>
  <si>
    <t>mabel_l2_20120410t154900_010_1.h5</t>
  </si>
  <si>
    <t>mabel_l2_20120410t160400_010_1.h5</t>
  </si>
  <si>
    <t>mabel_l2_20120410t160500_010_1.h5</t>
  </si>
  <si>
    <t>mabel_l2_20120410t161000_010_1.h5</t>
  </si>
  <si>
    <t>mabel_l2_20120410t161200_010_1.h5</t>
  </si>
  <si>
    <t xml:space="preserve">MABEL channels simulated in left group (each should have substantially more signal photons than predicted by Design Case) </t>
  </si>
  <si>
    <t xml:space="preserve">MABEL channels simulated in center group (each should have substantially more signal photons than predicted by Design Case) </t>
  </si>
  <si>
    <t xml:space="preserve">MABEL channels simulated in right group (each should have substantially more signal photons than predicted by Design Case) </t>
  </si>
  <si>
    <t>Predicted Design Case solar background noise rate (hz) (from T. Martino model) first subtracting ATLAS instrument noise rate assumed in model  and then adjusted for requested multipliers and canopy closure</t>
  </si>
  <si>
    <t>Multiplier applied to standard deviation of MABEL noise counts in stats bins used for Poisson classification of signal and noise photons (5.0 selected based on visual inspection simulations using a range of test values to compromise between miss-classifiaction of noise as signal and signal as noise; may not be appropriate for all MABEL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</si>
</sst>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ont>
    <font>
      <sz val="16"/>
      <color rgb="FF000000"/>
      <name val="Calibri"/>
      <scheme val="minor"/>
    </font>
    <font>
      <sz val="14"/>
      <color rgb="FF000000"/>
      <name val="Calibri"/>
      <scheme val="minor"/>
    </font>
    <font>
      <sz val="14"/>
      <color theme="1"/>
      <name val="Calibri"/>
      <scheme val="minor"/>
    </font>
    <font>
      <sz val="18"/>
      <color theme="1"/>
      <name val="Calibri"/>
      <scheme val="minor"/>
    </font>
    <font>
      <sz val="18"/>
      <color rgb="FF000000"/>
      <name val="Calibri"/>
      <scheme val="minor"/>
    </font>
    <font>
      <sz val="14"/>
      <color rgb="FF000000"/>
      <name val="Cambria"/>
    </font>
    <font>
      <sz val="16"/>
      <color theme="1"/>
      <name val="Calibri"/>
      <scheme val="minor"/>
    </font>
  </fonts>
  <fills count="4">
    <fill>
      <patternFill patternType="none"/>
    </fill>
    <fill>
      <patternFill patternType="gray125"/>
    </fill>
    <fill>
      <patternFill patternType="solid">
        <fgColor theme="3" tint="0.79998168889431442"/>
        <bgColor indexed="64"/>
      </patternFill>
    </fill>
    <fill>
      <patternFill patternType="solid">
        <fgColor rgb="FFCC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5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0" fillId="0" borderId="0" xfId="0" applyAlignment="1">
      <alignment wrapText="1"/>
    </xf>
    <xf numFmtId="164" fontId="0" fillId="0" borderId="0" xfId="0" applyNumberFormat="1" applyAlignment="1">
      <alignment horizontal="center"/>
    </xf>
    <xf numFmtId="0" fontId="0" fillId="0" borderId="0" xfId="0" applyAlignment="1">
      <alignment horizontal="center"/>
    </xf>
    <xf numFmtId="49" fontId="0" fillId="0" borderId="0" xfId="0" applyNumberFormat="1"/>
    <xf numFmtId="1" fontId="0" fillId="0" borderId="0" xfId="0" applyNumberFormat="1"/>
    <xf numFmtId="1" fontId="0" fillId="0" borderId="0" xfId="0" applyNumberFormat="1" applyAlignment="1">
      <alignment horizontal="center"/>
    </xf>
    <xf numFmtId="164" fontId="0" fillId="0" borderId="0" xfId="0" applyNumberFormat="1" applyAlignment="1">
      <alignment wrapText="1"/>
    </xf>
    <xf numFmtId="0" fontId="0" fillId="0" borderId="0" xfId="0" applyBorder="1" applyAlignment="1">
      <alignment horizontal="center"/>
    </xf>
    <xf numFmtId="0" fontId="0" fillId="0" borderId="0" xfId="0" applyAlignment="1">
      <alignment horizontal="center" wrapText="1"/>
    </xf>
    <xf numFmtId="0" fontId="8" fillId="0" borderId="0" xfId="0" applyFont="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164" fontId="0" fillId="2" borderId="1" xfId="0" applyNumberFormat="1" applyFill="1" applyBorder="1" applyAlignment="1">
      <alignment horizontal="center"/>
    </xf>
    <xf numFmtId="1" fontId="0" fillId="2" borderId="1" xfId="0" applyNumberFormat="1" applyFill="1" applyBorder="1" applyAlignment="1">
      <alignment horizontal="center" wrapText="1"/>
    </xf>
    <xf numFmtId="164" fontId="0" fillId="2" borderId="1" xfId="0" applyNumberFormat="1" applyFont="1" applyFill="1" applyBorder="1" applyAlignment="1">
      <alignment horizontal="center"/>
    </xf>
    <xf numFmtId="0" fontId="4" fillId="2" borderId="1" xfId="0" applyFont="1" applyFill="1" applyBorder="1" applyAlignment="1">
      <alignment wrapText="1"/>
    </xf>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0" fontId="5" fillId="2" borderId="1" xfId="0" applyFont="1" applyFill="1" applyBorder="1" applyAlignment="1">
      <alignment horizontal="left" wrapText="1"/>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xf>
    <xf numFmtId="49" fontId="6" fillId="3" borderId="1" xfId="0" applyNumberFormat="1" applyFont="1" applyFill="1" applyBorder="1" applyAlignment="1">
      <alignment horizontal="center"/>
    </xf>
    <xf numFmtId="49" fontId="5" fillId="3" borderId="1" xfId="0" applyNumberFormat="1" applyFont="1" applyFill="1" applyBorder="1" applyAlignment="1">
      <alignment horizontal="center"/>
    </xf>
    <xf numFmtId="49" fontId="6" fillId="3" borderId="1" xfId="0" applyNumberFormat="1" applyFont="1" applyFill="1" applyBorder="1" applyAlignment="1">
      <alignment horizontal="center" wrapText="1"/>
    </xf>
    <xf numFmtId="1"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1" fontId="5" fillId="0" borderId="0" xfId="0" applyNumberFormat="1" applyFont="1"/>
    <xf numFmtId="0" fontId="5" fillId="0" borderId="0" xfId="0" applyFont="1" applyAlignment="1">
      <alignment horizontal="left" wrapText="1"/>
    </xf>
    <xf numFmtId="0" fontId="9" fillId="0" borderId="0" xfId="0" applyFont="1" applyAlignment="1">
      <alignment horizontal="center" vertical="center"/>
    </xf>
    <xf numFmtId="0" fontId="6" fillId="0" borderId="0" xfId="0" applyFont="1" applyFill="1" applyBorder="1"/>
    <xf numFmtId="164"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0" fontId="5" fillId="0" borderId="0" xfId="0" applyFont="1" applyAlignment="1">
      <alignment wrapText="1"/>
    </xf>
    <xf numFmtId="164" fontId="6" fillId="2" borderId="1" xfId="0" applyNumberFormat="1" applyFont="1" applyFill="1" applyBorder="1" applyAlignment="1">
      <alignment horizontal="center"/>
    </xf>
    <xf numFmtId="0" fontId="6" fillId="2" borderId="1" xfId="0" applyFont="1" applyFill="1" applyBorder="1" applyAlignment="1">
      <alignment wrapText="1"/>
    </xf>
    <xf numFmtId="0" fontId="7" fillId="3" borderId="1" xfId="0" applyFont="1" applyFill="1" applyBorder="1" applyAlignment="1">
      <alignment horizontal="center" wrapText="1"/>
    </xf>
    <xf numFmtId="0" fontId="7" fillId="2" borderId="1" xfId="0" applyFont="1" applyFill="1" applyBorder="1" applyAlignment="1">
      <alignment horizontal="center" wrapText="1"/>
    </xf>
    <xf numFmtId="2" fontId="6" fillId="3" borderId="1" xfId="0" applyNumberFormat="1" applyFont="1" applyFill="1" applyBorder="1" applyAlignment="1">
      <alignment horizontal="center"/>
    </xf>
  </cellXfs>
  <cellStyles count="9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
  <sheetViews>
    <sheetView tabSelected="1" topLeftCell="A6" workbookViewId="0">
      <selection activeCell="A10" sqref="A10"/>
    </sheetView>
  </sheetViews>
  <sheetFormatPr baseColWidth="10" defaultRowHeight="15" x14ac:dyDescent="0"/>
  <cols>
    <col min="1" max="1" width="22" style="1" customWidth="1"/>
    <col min="2" max="2" width="24.1640625" style="1" customWidth="1"/>
    <col min="3" max="3" width="20.6640625" style="7" customWidth="1"/>
    <col min="4" max="4" width="34.1640625" style="9" customWidth="1"/>
    <col min="5" max="5" width="20.6640625" style="9" customWidth="1"/>
    <col min="6" max="6" width="40.1640625" style="2" customWidth="1"/>
    <col min="7" max="7" width="8.6640625" style="2" customWidth="1"/>
    <col min="8" max="8" width="16.5" style="6" customWidth="1"/>
    <col min="9" max="9" width="17.6640625" style="2" customWidth="1"/>
    <col min="10" max="11" width="12.6640625" style="2" customWidth="1"/>
    <col min="12" max="12" width="15" style="2" customWidth="1"/>
    <col min="13" max="13" width="13.6640625" customWidth="1"/>
    <col min="14" max="14" width="13" customWidth="1"/>
    <col min="15" max="15" width="12.33203125" customWidth="1"/>
    <col min="16" max="16" width="20.83203125" customWidth="1"/>
    <col min="17" max="17" width="21.83203125" customWidth="1"/>
    <col min="18" max="19" width="27" style="3" customWidth="1"/>
    <col min="20" max="20" width="22" style="3" customWidth="1"/>
    <col min="21" max="21" width="28.5" style="3" customWidth="1"/>
    <col min="22" max="22" width="27" style="3" customWidth="1"/>
    <col min="23" max="23" width="21.1640625" style="3" customWidth="1"/>
    <col min="24" max="24" width="27" style="3" customWidth="1"/>
    <col min="25" max="25" width="17" customWidth="1"/>
    <col min="26" max="26" width="19.33203125" customWidth="1"/>
    <col min="27" max="27" width="23.6640625" customWidth="1"/>
    <col min="28" max="28" width="22.5" customWidth="1"/>
    <col min="29" max="29" width="23" customWidth="1"/>
    <col min="30" max="31" width="18.6640625" customWidth="1"/>
    <col min="32" max="32" width="21.6640625" style="5" customWidth="1"/>
    <col min="33" max="33" width="22.6640625" customWidth="1"/>
    <col min="34" max="34" width="26.6640625" style="3" customWidth="1"/>
    <col min="35" max="35" width="17.6640625" customWidth="1"/>
    <col min="36" max="36" width="17.83203125" customWidth="1"/>
    <col min="37" max="37" width="19.83203125" customWidth="1"/>
    <col min="38" max="38" width="15.6640625" customWidth="1"/>
    <col min="39" max="39" width="17.1640625" customWidth="1"/>
    <col min="40" max="40" width="28.1640625" customWidth="1"/>
    <col min="41" max="41" width="9.83203125" customWidth="1"/>
    <col min="42" max="42" width="15.33203125" customWidth="1"/>
    <col min="43" max="43" width="11.6640625" customWidth="1"/>
    <col min="44" max="44" width="11.5" customWidth="1"/>
  </cols>
  <sheetData>
    <row r="1" spans="1:44" ht="23">
      <c r="A1" s="42" t="s">
        <v>60</v>
      </c>
      <c r="B1" s="42"/>
      <c r="C1" s="42"/>
      <c r="D1" s="42"/>
      <c r="E1" s="42"/>
      <c r="F1" s="42"/>
      <c r="G1" s="42"/>
      <c r="H1" s="42"/>
      <c r="I1" s="42"/>
      <c r="J1" s="42"/>
      <c r="K1" s="42"/>
      <c r="L1" s="42"/>
      <c r="M1" s="42"/>
      <c r="N1" s="42"/>
      <c r="O1" s="42"/>
      <c r="P1" s="41" t="s">
        <v>41</v>
      </c>
      <c r="Q1" s="41"/>
      <c r="R1" s="41"/>
      <c r="S1" s="41"/>
      <c r="T1" s="41"/>
      <c r="U1" s="41"/>
      <c r="V1" s="41"/>
      <c r="W1" s="41"/>
      <c r="X1" s="41"/>
      <c r="Y1" s="41"/>
      <c r="Z1" s="41"/>
      <c r="AA1" s="41"/>
      <c r="AB1" s="41"/>
      <c r="AC1" s="41"/>
      <c r="AD1" s="41"/>
      <c r="AE1" s="41"/>
      <c r="AF1" s="41"/>
      <c r="AG1" s="41"/>
      <c r="AH1" s="41"/>
      <c r="AI1" s="41"/>
      <c r="AJ1" s="41"/>
      <c r="AK1" s="41"/>
      <c r="AL1" s="41"/>
      <c r="AM1" s="41"/>
      <c r="AN1" s="41"/>
      <c r="AO1" s="10"/>
      <c r="AP1" s="10"/>
      <c r="AQ1" s="8"/>
      <c r="AR1" s="3"/>
    </row>
    <row r="2" spans="1:44" ht="60">
      <c r="A2" s="11" t="s">
        <v>2</v>
      </c>
      <c r="B2" s="11" t="s">
        <v>46</v>
      </c>
      <c r="C2" s="12" t="s">
        <v>42</v>
      </c>
      <c r="D2" s="11" t="s">
        <v>43</v>
      </c>
      <c r="E2" s="12" t="s">
        <v>81</v>
      </c>
      <c r="F2" s="13" t="s">
        <v>6</v>
      </c>
      <c r="G2" s="12" t="s">
        <v>5</v>
      </c>
      <c r="H2" s="14" t="s">
        <v>10</v>
      </c>
      <c r="I2" s="12" t="s">
        <v>4</v>
      </c>
      <c r="J2" s="12" t="s">
        <v>7</v>
      </c>
      <c r="K2" s="12" t="s">
        <v>9</v>
      </c>
      <c r="L2" s="12" t="s">
        <v>84</v>
      </c>
      <c r="M2" s="11" t="s">
        <v>8</v>
      </c>
      <c r="N2" s="11" t="s">
        <v>3</v>
      </c>
      <c r="O2" s="12" t="s">
        <v>51</v>
      </c>
      <c r="P2" s="20" t="s">
        <v>14</v>
      </c>
      <c r="Q2" s="20" t="s">
        <v>15</v>
      </c>
      <c r="R2" s="20" t="s">
        <v>20</v>
      </c>
      <c r="S2" s="20" t="s">
        <v>16</v>
      </c>
      <c r="T2" s="20" t="s">
        <v>17</v>
      </c>
      <c r="U2" s="20" t="s">
        <v>21</v>
      </c>
      <c r="V2" s="20" t="s">
        <v>19</v>
      </c>
      <c r="W2" s="20" t="s">
        <v>18</v>
      </c>
      <c r="X2" s="20" t="s">
        <v>77</v>
      </c>
      <c r="Y2" s="20" t="s">
        <v>24</v>
      </c>
      <c r="Z2" s="20" t="s">
        <v>25</v>
      </c>
      <c r="AA2" s="20" t="s">
        <v>26</v>
      </c>
      <c r="AB2" s="20" t="s">
        <v>57</v>
      </c>
      <c r="AC2" s="20" t="s">
        <v>27</v>
      </c>
      <c r="AD2" s="20" t="s">
        <v>28</v>
      </c>
      <c r="AE2" s="20" t="s">
        <v>29</v>
      </c>
      <c r="AF2" s="21" t="s">
        <v>30</v>
      </c>
      <c r="AG2" s="20" t="s">
        <v>31</v>
      </c>
      <c r="AH2" s="20" t="s">
        <v>32</v>
      </c>
      <c r="AI2" s="20" t="s">
        <v>33</v>
      </c>
      <c r="AJ2" s="22" t="s">
        <v>34</v>
      </c>
      <c r="AK2" s="20" t="s">
        <v>79</v>
      </c>
      <c r="AL2" s="20" t="s">
        <v>35</v>
      </c>
      <c r="AM2" s="20" t="s">
        <v>36</v>
      </c>
      <c r="AN2" s="20" t="s">
        <v>78</v>
      </c>
    </row>
    <row r="3" spans="1:44" ht="189" customHeight="1">
      <c r="A3" s="11"/>
      <c r="B3" s="11"/>
      <c r="C3" s="12"/>
      <c r="D3" s="11"/>
      <c r="E3" s="11" t="s">
        <v>82</v>
      </c>
      <c r="F3" s="15"/>
      <c r="G3" s="12"/>
      <c r="H3" s="14" t="s">
        <v>83</v>
      </c>
      <c r="I3" s="12"/>
      <c r="J3" s="12" t="s">
        <v>54</v>
      </c>
      <c r="K3" s="12" t="s">
        <v>54</v>
      </c>
      <c r="L3" s="12" t="s">
        <v>88</v>
      </c>
      <c r="M3" s="12" t="s">
        <v>55</v>
      </c>
      <c r="N3" s="11" t="s">
        <v>44</v>
      </c>
      <c r="O3" s="11" t="s">
        <v>50</v>
      </c>
      <c r="P3" s="20" t="s">
        <v>69</v>
      </c>
      <c r="Q3" s="20" t="s">
        <v>116</v>
      </c>
      <c r="R3" s="20" t="s">
        <v>64</v>
      </c>
      <c r="S3" s="20" t="s">
        <v>70</v>
      </c>
      <c r="T3" s="20" t="s">
        <v>117</v>
      </c>
      <c r="U3" s="20" t="s">
        <v>65</v>
      </c>
      <c r="V3" s="20" t="s">
        <v>71</v>
      </c>
      <c r="W3" s="20" t="s">
        <v>118</v>
      </c>
      <c r="X3" s="20" t="s">
        <v>66</v>
      </c>
      <c r="Y3" s="20" t="s">
        <v>75</v>
      </c>
      <c r="Z3" s="20" t="s">
        <v>80</v>
      </c>
      <c r="AA3" s="20" t="s">
        <v>58</v>
      </c>
      <c r="AB3" s="20" t="s">
        <v>76</v>
      </c>
      <c r="AC3" s="20" t="s">
        <v>72</v>
      </c>
      <c r="AD3" s="20" t="s">
        <v>86</v>
      </c>
      <c r="AE3" s="20" t="s">
        <v>87</v>
      </c>
      <c r="AF3" s="21" t="s">
        <v>119</v>
      </c>
      <c r="AG3" s="20" t="s">
        <v>62</v>
      </c>
      <c r="AH3" s="20" t="s">
        <v>59</v>
      </c>
      <c r="AI3" s="20" t="s">
        <v>67</v>
      </c>
      <c r="AJ3" s="22" t="s">
        <v>74</v>
      </c>
      <c r="AK3" s="20" t="s">
        <v>63</v>
      </c>
      <c r="AL3" s="20" t="s">
        <v>73</v>
      </c>
      <c r="AM3" s="20" t="s">
        <v>68</v>
      </c>
      <c r="AN3" s="20" t="s">
        <v>120</v>
      </c>
    </row>
    <row r="4" spans="1:44" ht="95" customHeight="1">
      <c r="A4" s="16" t="s">
        <v>91</v>
      </c>
      <c r="B4" s="16" t="s">
        <v>92</v>
      </c>
      <c r="C4" s="39">
        <v>41009</v>
      </c>
      <c r="D4" s="36" t="s">
        <v>93</v>
      </c>
      <c r="E4" s="37" t="s">
        <v>13</v>
      </c>
      <c r="F4" s="40" t="s">
        <v>94</v>
      </c>
      <c r="G4" s="17" t="s">
        <v>95</v>
      </c>
      <c r="H4" s="18">
        <v>1</v>
      </c>
      <c r="I4" s="19" t="s">
        <v>96</v>
      </c>
      <c r="J4" s="17">
        <v>1</v>
      </c>
      <c r="K4" s="17">
        <v>1</v>
      </c>
      <c r="L4" s="17">
        <v>1</v>
      </c>
      <c r="M4" s="17">
        <v>1</v>
      </c>
      <c r="N4" s="17" t="s">
        <v>89</v>
      </c>
      <c r="O4" s="17">
        <v>532</v>
      </c>
      <c r="P4" s="23">
        <v>1</v>
      </c>
      <c r="Q4" s="24" t="s">
        <v>22</v>
      </c>
      <c r="R4" s="25" t="s">
        <v>37</v>
      </c>
      <c r="S4" s="23">
        <v>3</v>
      </c>
      <c r="T4" s="24" t="s">
        <v>23</v>
      </c>
      <c r="U4" s="26" t="s">
        <v>38</v>
      </c>
      <c r="V4" s="23">
        <v>3</v>
      </c>
      <c r="W4" s="24" t="s">
        <v>39</v>
      </c>
      <c r="X4" s="26" t="s">
        <v>40</v>
      </c>
      <c r="Y4" s="23">
        <v>10000</v>
      </c>
      <c r="Z4" s="23">
        <v>1024533344</v>
      </c>
      <c r="AA4" s="24" t="s">
        <v>11</v>
      </c>
      <c r="AB4" s="24" t="s">
        <v>108</v>
      </c>
      <c r="AC4" s="24" t="s">
        <v>109</v>
      </c>
      <c r="AD4" s="43">
        <v>2.3137393041254901</v>
      </c>
      <c r="AE4" s="43">
        <v>0.57843482603137297</v>
      </c>
      <c r="AF4" s="27">
        <f>(6264715.2-500000)*1</f>
        <v>5764715.2000000002</v>
      </c>
      <c r="AG4" s="23">
        <v>47.5</v>
      </c>
      <c r="AH4" s="28">
        <v>47.5</v>
      </c>
      <c r="AI4" s="23">
        <v>14</v>
      </c>
      <c r="AJ4" s="23">
        <v>14</v>
      </c>
      <c r="AK4" s="23">
        <v>0.7</v>
      </c>
      <c r="AL4" s="28">
        <v>2</v>
      </c>
      <c r="AM4" s="27">
        <v>5000</v>
      </c>
      <c r="AN4" s="28">
        <v>5</v>
      </c>
    </row>
    <row r="5" spans="1:44" ht="95" customHeight="1">
      <c r="A5" s="16" t="s">
        <v>91</v>
      </c>
      <c r="B5" s="16" t="s">
        <v>92</v>
      </c>
      <c r="C5" s="39">
        <v>41009</v>
      </c>
      <c r="D5" s="36" t="s">
        <v>93</v>
      </c>
      <c r="E5" s="37" t="s">
        <v>13</v>
      </c>
      <c r="F5" s="40" t="s">
        <v>110</v>
      </c>
      <c r="G5" s="17" t="s">
        <v>97</v>
      </c>
      <c r="H5" s="18">
        <v>2</v>
      </c>
      <c r="I5" s="19" t="s">
        <v>98</v>
      </c>
      <c r="J5" s="17">
        <v>1</v>
      </c>
      <c r="K5" s="17">
        <v>1</v>
      </c>
      <c r="L5" s="17">
        <v>1</v>
      </c>
      <c r="M5" s="17">
        <v>1</v>
      </c>
      <c r="N5" s="17" t="s">
        <v>89</v>
      </c>
      <c r="O5" s="17">
        <v>532</v>
      </c>
      <c r="P5" s="23">
        <v>1</v>
      </c>
      <c r="Q5" s="24" t="s">
        <v>22</v>
      </c>
      <c r="R5" s="25" t="s">
        <v>37</v>
      </c>
      <c r="S5" s="23">
        <v>3</v>
      </c>
      <c r="T5" s="24" t="s">
        <v>23</v>
      </c>
      <c r="U5" s="26" t="s">
        <v>38</v>
      </c>
      <c r="V5" s="23">
        <v>3</v>
      </c>
      <c r="W5" s="24" t="s">
        <v>39</v>
      </c>
      <c r="X5" s="26" t="s">
        <v>40</v>
      </c>
      <c r="Y5" s="23">
        <v>10000</v>
      </c>
      <c r="Z5" s="23">
        <v>1024533344</v>
      </c>
      <c r="AA5" s="24" t="s">
        <v>11</v>
      </c>
      <c r="AB5" s="24" t="s">
        <v>108</v>
      </c>
      <c r="AC5" s="24" t="s">
        <v>109</v>
      </c>
      <c r="AD5" s="43">
        <v>0.222474933088989</v>
      </c>
      <c r="AE5" s="43">
        <v>5.5618733272247402E-2</v>
      </c>
      <c r="AF5" s="27">
        <f>(3168102.432-500000)*1</f>
        <v>2668102.432</v>
      </c>
      <c r="AG5" s="23">
        <v>47.5</v>
      </c>
      <c r="AH5" s="28">
        <v>47.5</v>
      </c>
      <c r="AI5" s="23">
        <v>14</v>
      </c>
      <c r="AJ5" s="23">
        <v>14</v>
      </c>
      <c r="AK5" s="23">
        <v>0.7</v>
      </c>
      <c r="AL5" s="28">
        <v>2</v>
      </c>
      <c r="AM5" s="27">
        <v>5000</v>
      </c>
      <c r="AN5" s="28">
        <v>5</v>
      </c>
    </row>
    <row r="6" spans="1:44" ht="95" customHeight="1">
      <c r="A6" s="16" t="s">
        <v>91</v>
      </c>
      <c r="B6" s="16" t="s">
        <v>92</v>
      </c>
      <c r="C6" s="39">
        <v>41009</v>
      </c>
      <c r="D6" s="36" t="s">
        <v>93</v>
      </c>
      <c r="E6" s="37" t="s">
        <v>13</v>
      </c>
      <c r="F6" s="40" t="s">
        <v>110</v>
      </c>
      <c r="G6" s="17" t="s">
        <v>95</v>
      </c>
      <c r="H6" s="18">
        <v>3</v>
      </c>
      <c r="I6" s="19" t="s">
        <v>96</v>
      </c>
      <c r="J6" s="17">
        <v>1</v>
      </c>
      <c r="K6" s="17">
        <v>1</v>
      </c>
      <c r="L6" s="17">
        <v>1</v>
      </c>
      <c r="M6" s="17">
        <v>1</v>
      </c>
      <c r="N6" s="17" t="s">
        <v>12</v>
      </c>
      <c r="O6" s="17">
        <v>532</v>
      </c>
      <c r="P6" s="23">
        <v>1</v>
      </c>
      <c r="Q6" s="24" t="s">
        <v>22</v>
      </c>
      <c r="R6" s="25" t="s">
        <v>37</v>
      </c>
      <c r="S6" s="23">
        <v>3</v>
      </c>
      <c r="T6" s="24" t="s">
        <v>23</v>
      </c>
      <c r="U6" s="26" t="s">
        <v>38</v>
      </c>
      <c r="V6" s="23">
        <v>3</v>
      </c>
      <c r="W6" s="24" t="s">
        <v>39</v>
      </c>
      <c r="X6" s="26" t="s">
        <v>40</v>
      </c>
      <c r="Y6" s="23">
        <v>10000</v>
      </c>
      <c r="Z6" s="23">
        <v>1024533344</v>
      </c>
      <c r="AA6" s="24" t="s">
        <v>11</v>
      </c>
      <c r="AB6" s="24" t="s">
        <v>108</v>
      </c>
      <c r="AC6" s="24" t="s">
        <v>109</v>
      </c>
      <c r="AD6" s="43">
        <v>2.3137393041254901</v>
      </c>
      <c r="AE6" s="43">
        <v>0.57843482603137297</v>
      </c>
      <c r="AF6" s="27">
        <f>(6264715.2-500000)*1</f>
        <v>5764715.2000000002</v>
      </c>
      <c r="AG6" s="23">
        <v>47.5</v>
      </c>
      <c r="AH6" s="28">
        <v>-999</v>
      </c>
      <c r="AI6" s="23">
        <v>14</v>
      </c>
      <c r="AJ6" s="23">
        <v>14</v>
      </c>
      <c r="AK6" s="23">
        <v>0.7</v>
      </c>
      <c r="AL6" s="28">
        <v>2</v>
      </c>
      <c r="AM6" s="27">
        <v>5000</v>
      </c>
      <c r="AN6" s="28">
        <v>5</v>
      </c>
    </row>
    <row r="7" spans="1:44" ht="95" customHeight="1">
      <c r="A7" s="16" t="s">
        <v>91</v>
      </c>
      <c r="B7" s="16" t="s">
        <v>92</v>
      </c>
      <c r="C7" s="39">
        <v>41009</v>
      </c>
      <c r="D7" s="36" t="s">
        <v>93</v>
      </c>
      <c r="E7" s="37" t="s">
        <v>13</v>
      </c>
      <c r="F7" s="40" t="s">
        <v>110</v>
      </c>
      <c r="G7" s="17" t="s">
        <v>97</v>
      </c>
      <c r="H7" s="18">
        <v>4</v>
      </c>
      <c r="I7" s="19" t="s">
        <v>98</v>
      </c>
      <c r="J7" s="17">
        <v>1</v>
      </c>
      <c r="K7" s="17">
        <v>1</v>
      </c>
      <c r="L7" s="17">
        <v>1</v>
      </c>
      <c r="M7" s="17">
        <v>1</v>
      </c>
      <c r="N7" s="17" t="s">
        <v>12</v>
      </c>
      <c r="O7" s="17">
        <v>532</v>
      </c>
      <c r="P7" s="23">
        <v>1</v>
      </c>
      <c r="Q7" s="24" t="s">
        <v>22</v>
      </c>
      <c r="R7" s="25" t="s">
        <v>37</v>
      </c>
      <c r="S7" s="23">
        <v>3</v>
      </c>
      <c r="T7" s="24" t="s">
        <v>23</v>
      </c>
      <c r="U7" s="26" t="s">
        <v>38</v>
      </c>
      <c r="V7" s="23">
        <v>3</v>
      </c>
      <c r="W7" s="24" t="s">
        <v>39</v>
      </c>
      <c r="X7" s="26" t="s">
        <v>40</v>
      </c>
      <c r="Y7" s="23">
        <v>10000</v>
      </c>
      <c r="Z7" s="23">
        <v>1024533344</v>
      </c>
      <c r="AA7" s="24" t="s">
        <v>11</v>
      </c>
      <c r="AB7" s="24" t="s">
        <v>108</v>
      </c>
      <c r="AC7" s="24" t="s">
        <v>109</v>
      </c>
      <c r="AD7" s="43">
        <v>0.222474933088989</v>
      </c>
      <c r="AE7" s="43">
        <v>5.5618733272247402E-2</v>
      </c>
      <c r="AF7" s="27">
        <f>(3168102.432-500000)*1</f>
        <v>2668102.432</v>
      </c>
      <c r="AG7" s="23">
        <v>47.5</v>
      </c>
      <c r="AH7" s="28">
        <v>-999</v>
      </c>
      <c r="AI7" s="23">
        <v>14</v>
      </c>
      <c r="AJ7" s="23">
        <v>14</v>
      </c>
      <c r="AK7" s="23">
        <v>0.7</v>
      </c>
      <c r="AL7" s="28">
        <v>2</v>
      </c>
      <c r="AM7" s="27">
        <v>5000</v>
      </c>
      <c r="AN7" s="28">
        <v>5</v>
      </c>
    </row>
    <row r="8" spans="1:44" ht="95" customHeight="1">
      <c r="A8" s="16" t="s">
        <v>91</v>
      </c>
      <c r="B8" s="16" t="s">
        <v>92</v>
      </c>
      <c r="C8" s="39">
        <v>41009</v>
      </c>
      <c r="D8" s="36" t="s">
        <v>93</v>
      </c>
      <c r="E8" s="37" t="s">
        <v>13</v>
      </c>
      <c r="F8" s="40" t="s">
        <v>110</v>
      </c>
      <c r="G8" s="17" t="s">
        <v>99</v>
      </c>
      <c r="H8" s="18">
        <v>5</v>
      </c>
      <c r="I8" s="19" t="s">
        <v>100</v>
      </c>
      <c r="J8" s="17">
        <v>1</v>
      </c>
      <c r="K8" s="17">
        <v>1</v>
      </c>
      <c r="L8" s="17">
        <v>1</v>
      </c>
      <c r="M8" s="17">
        <v>1</v>
      </c>
      <c r="N8" s="17">
        <v>0</v>
      </c>
      <c r="O8" s="17">
        <v>532</v>
      </c>
      <c r="P8" s="23">
        <v>1</v>
      </c>
      <c r="Q8" s="24" t="s">
        <v>22</v>
      </c>
      <c r="R8" s="25" t="s">
        <v>37</v>
      </c>
      <c r="S8" s="23">
        <v>3</v>
      </c>
      <c r="T8" s="24" t="s">
        <v>23</v>
      </c>
      <c r="U8" s="26" t="s">
        <v>38</v>
      </c>
      <c r="V8" s="23">
        <v>3</v>
      </c>
      <c r="W8" s="24" t="s">
        <v>39</v>
      </c>
      <c r="X8" s="26" t="s">
        <v>40</v>
      </c>
      <c r="Y8" s="23">
        <v>10000</v>
      </c>
      <c r="Z8" s="23">
        <v>1024533344</v>
      </c>
      <c r="AA8" s="24" t="s">
        <v>11</v>
      </c>
      <c r="AB8" s="24" t="s">
        <v>108</v>
      </c>
      <c r="AC8" s="24" t="s">
        <v>109</v>
      </c>
      <c r="AD8" s="43">
        <v>8.4709951915026398</v>
      </c>
      <c r="AE8" s="43">
        <v>2.1177487978756599</v>
      </c>
      <c r="AF8" s="27">
        <f t="shared" ref="AF8:AF13" si="0">(500000-500000)*1</f>
        <v>0</v>
      </c>
      <c r="AG8" s="23">
        <v>0</v>
      </c>
      <c r="AH8" s="28">
        <v>0</v>
      </c>
      <c r="AI8" s="23">
        <v>14</v>
      </c>
      <c r="AJ8" s="23">
        <v>14</v>
      </c>
      <c r="AK8" s="23">
        <v>0.7</v>
      </c>
      <c r="AL8" s="28">
        <v>2</v>
      </c>
      <c r="AM8" s="27">
        <v>5000</v>
      </c>
      <c r="AN8" s="28">
        <v>5</v>
      </c>
    </row>
    <row r="9" spans="1:44" ht="95" customHeight="1">
      <c r="A9" s="16" t="s">
        <v>91</v>
      </c>
      <c r="B9" s="16" t="s">
        <v>101</v>
      </c>
      <c r="C9" s="39">
        <v>41009</v>
      </c>
      <c r="D9" s="36" t="s">
        <v>102</v>
      </c>
      <c r="E9" s="37" t="s">
        <v>90</v>
      </c>
      <c r="F9" s="40" t="s">
        <v>111</v>
      </c>
      <c r="G9" s="17" t="s">
        <v>99</v>
      </c>
      <c r="H9" s="18">
        <v>1</v>
      </c>
      <c r="I9" s="19" t="s">
        <v>100</v>
      </c>
      <c r="J9" s="17">
        <v>1</v>
      </c>
      <c r="K9" s="17">
        <v>1</v>
      </c>
      <c r="L9" s="17">
        <v>1</v>
      </c>
      <c r="M9" s="17">
        <v>1</v>
      </c>
      <c r="N9" s="17">
        <v>0</v>
      </c>
      <c r="O9" s="17">
        <v>532</v>
      </c>
      <c r="P9" s="23">
        <v>1</v>
      </c>
      <c r="Q9" s="24" t="s">
        <v>22</v>
      </c>
      <c r="R9" s="25" t="s">
        <v>37</v>
      </c>
      <c r="S9" s="23">
        <v>3</v>
      </c>
      <c r="T9" s="24" t="s">
        <v>23</v>
      </c>
      <c r="U9" s="26" t="s">
        <v>38</v>
      </c>
      <c r="V9" s="23">
        <v>3</v>
      </c>
      <c r="W9" s="24" t="s">
        <v>39</v>
      </c>
      <c r="X9" s="26" t="s">
        <v>40</v>
      </c>
      <c r="Y9" s="23">
        <v>10000</v>
      </c>
      <c r="Z9" s="23">
        <v>1024533344</v>
      </c>
      <c r="AA9" s="24" t="s">
        <v>11</v>
      </c>
      <c r="AB9" s="24" t="s">
        <v>108</v>
      </c>
      <c r="AC9" s="24" t="s">
        <v>109</v>
      </c>
      <c r="AD9" s="43">
        <v>8.4709951915026398</v>
      </c>
      <c r="AE9" s="43">
        <v>2.1177487978756599</v>
      </c>
      <c r="AF9" s="27">
        <f t="shared" si="0"/>
        <v>0</v>
      </c>
      <c r="AG9" s="23">
        <v>0</v>
      </c>
      <c r="AH9" s="28">
        <v>0</v>
      </c>
      <c r="AI9" s="23">
        <v>14</v>
      </c>
      <c r="AJ9" s="23">
        <v>14</v>
      </c>
      <c r="AK9" s="23">
        <v>0.7</v>
      </c>
      <c r="AL9" s="28">
        <v>2</v>
      </c>
      <c r="AM9" s="27">
        <v>5000</v>
      </c>
      <c r="AN9" s="28">
        <v>5</v>
      </c>
    </row>
    <row r="10" spans="1:44" ht="95" customHeight="1">
      <c r="A10" s="16" t="s">
        <v>91</v>
      </c>
      <c r="B10" s="16" t="s">
        <v>103</v>
      </c>
      <c r="C10" s="39">
        <v>41009</v>
      </c>
      <c r="D10" s="36" t="s">
        <v>104</v>
      </c>
      <c r="E10" s="37" t="s">
        <v>90</v>
      </c>
      <c r="F10" s="40" t="s">
        <v>112</v>
      </c>
      <c r="G10" s="17" t="s">
        <v>99</v>
      </c>
      <c r="H10" s="18">
        <v>1</v>
      </c>
      <c r="I10" s="19" t="s">
        <v>100</v>
      </c>
      <c r="J10" s="17">
        <v>1</v>
      </c>
      <c r="K10" s="17">
        <v>1</v>
      </c>
      <c r="L10" s="17">
        <v>1</v>
      </c>
      <c r="M10" s="17">
        <v>1</v>
      </c>
      <c r="N10" s="17">
        <v>0</v>
      </c>
      <c r="O10" s="17">
        <v>532</v>
      </c>
      <c r="P10" s="23">
        <v>1</v>
      </c>
      <c r="Q10" s="24" t="s">
        <v>22</v>
      </c>
      <c r="R10" s="25" t="s">
        <v>37</v>
      </c>
      <c r="S10" s="23">
        <v>3</v>
      </c>
      <c r="T10" s="24" t="s">
        <v>23</v>
      </c>
      <c r="U10" s="26" t="s">
        <v>38</v>
      </c>
      <c r="V10" s="23">
        <v>3</v>
      </c>
      <c r="W10" s="24" t="s">
        <v>39</v>
      </c>
      <c r="X10" s="26" t="s">
        <v>40</v>
      </c>
      <c r="Y10" s="23">
        <v>10000</v>
      </c>
      <c r="Z10" s="23">
        <v>1024533344</v>
      </c>
      <c r="AA10" s="24" t="s">
        <v>11</v>
      </c>
      <c r="AB10" s="24" t="s">
        <v>108</v>
      </c>
      <c r="AC10" s="24" t="s">
        <v>109</v>
      </c>
      <c r="AD10" s="43">
        <v>8.4709951915026398</v>
      </c>
      <c r="AE10" s="43">
        <v>2.1177487978756599</v>
      </c>
      <c r="AF10" s="27">
        <f t="shared" si="0"/>
        <v>0</v>
      </c>
      <c r="AG10" s="23">
        <v>0</v>
      </c>
      <c r="AH10" s="28">
        <v>0</v>
      </c>
      <c r="AI10" s="23">
        <v>14</v>
      </c>
      <c r="AJ10" s="23">
        <v>14</v>
      </c>
      <c r="AK10" s="23">
        <v>0.7</v>
      </c>
      <c r="AL10" s="28">
        <v>2</v>
      </c>
      <c r="AM10" s="27">
        <v>5000</v>
      </c>
      <c r="AN10" s="28">
        <v>5</v>
      </c>
    </row>
    <row r="11" spans="1:44" ht="95" customHeight="1">
      <c r="A11" s="16" t="s">
        <v>91</v>
      </c>
      <c r="B11" s="16" t="s">
        <v>103</v>
      </c>
      <c r="C11" s="39">
        <v>41009</v>
      </c>
      <c r="D11" s="36" t="s">
        <v>105</v>
      </c>
      <c r="E11" s="37" t="s">
        <v>90</v>
      </c>
      <c r="F11" s="40" t="s">
        <v>113</v>
      </c>
      <c r="G11" s="17" t="s">
        <v>99</v>
      </c>
      <c r="H11" s="18">
        <v>1</v>
      </c>
      <c r="I11" s="19" t="s">
        <v>100</v>
      </c>
      <c r="J11" s="17">
        <v>1</v>
      </c>
      <c r="K11" s="17">
        <v>1</v>
      </c>
      <c r="L11" s="17">
        <v>1</v>
      </c>
      <c r="M11" s="17">
        <v>1</v>
      </c>
      <c r="N11" s="17">
        <v>0</v>
      </c>
      <c r="O11" s="17">
        <v>532</v>
      </c>
      <c r="P11" s="23">
        <v>1</v>
      </c>
      <c r="Q11" s="24" t="s">
        <v>22</v>
      </c>
      <c r="R11" s="25" t="s">
        <v>37</v>
      </c>
      <c r="S11" s="23">
        <v>3</v>
      </c>
      <c r="T11" s="24" t="s">
        <v>23</v>
      </c>
      <c r="U11" s="26" t="s">
        <v>38</v>
      </c>
      <c r="V11" s="23">
        <v>3</v>
      </c>
      <c r="W11" s="24" t="s">
        <v>39</v>
      </c>
      <c r="X11" s="26" t="s">
        <v>40</v>
      </c>
      <c r="Y11" s="23">
        <v>10000</v>
      </c>
      <c r="Z11" s="23">
        <v>1024533344</v>
      </c>
      <c r="AA11" s="24" t="s">
        <v>11</v>
      </c>
      <c r="AB11" s="24" t="s">
        <v>108</v>
      </c>
      <c r="AC11" s="24" t="s">
        <v>109</v>
      </c>
      <c r="AD11" s="43">
        <v>8.4709951915026398</v>
      </c>
      <c r="AE11" s="43">
        <v>2.1177487978756599</v>
      </c>
      <c r="AF11" s="27">
        <f t="shared" si="0"/>
        <v>0</v>
      </c>
      <c r="AG11" s="23">
        <v>0</v>
      </c>
      <c r="AH11" s="28">
        <v>0</v>
      </c>
      <c r="AI11" s="23">
        <v>14</v>
      </c>
      <c r="AJ11" s="23">
        <v>14</v>
      </c>
      <c r="AK11" s="23">
        <v>0.7</v>
      </c>
      <c r="AL11" s="28">
        <v>2</v>
      </c>
      <c r="AM11" s="27">
        <v>5000</v>
      </c>
      <c r="AN11" s="28">
        <v>5</v>
      </c>
    </row>
    <row r="12" spans="1:44" ht="95" customHeight="1">
      <c r="A12" s="16" t="s">
        <v>91</v>
      </c>
      <c r="B12" s="16" t="s">
        <v>92</v>
      </c>
      <c r="C12" s="39">
        <v>41009</v>
      </c>
      <c r="D12" s="36" t="s">
        <v>106</v>
      </c>
      <c r="E12" s="37" t="s">
        <v>13</v>
      </c>
      <c r="F12" s="40" t="s">
        <v>114</v>
      </c>
      <c r="G12" s="17" t="s">
        <v>99</v>
      </c>
      <c r="H12" s="18">
        <v>1</v>
      </c>
      <c r="I12" s="19" t="s">
        <v>100</v>
      </c>
      <c r="J12" s="17">
        <v>1</v>
      </c>
      <c r="K12" s="17">
        <v>1</v>
      </c>
      <c r="L12" s="17">
        <v>1</v>
      </c>
      <c r="M12" s="17">
        <v>1</v>
      </c>
      <c r="N12" s="17">
        <v>0</v>
      </c>
      <c r="O12" s="17">
        <v>532</v>
      </c>
      <c r="P12" s="23">
        <v>1</v>
      </c>
      <c r="Q12" s="24" t="s">
        <v>22</v>
      </c>
      <c r="R12" s="25" t="s">
        <v>37</v>
      </c>
      <c r="S12" s="23">
        <v>3</v>
      </c>
      <c r="T12" s="24" t="s">
        <v>23</v>
      </c>
      <c r="U12" s="26" t="s">
        <v>38</v>
      </c>
      <c r="V12" s="23">
        <v>3</v>
      </c>
      <c r="W12" s="24" t="s">
        <v>39</v>
      </c>
      <c r="X12" s="26" t="s">
        <v>40</v>
      </c>
      <c r="Y12" s="23">
        <v>10000</v>
      </c>
      <c r="Z12" s="23">
        <v>1024533344</v>
      </c>
      <c r="AA12" s="24" t="s">
        <v>11</v>
      </c>
      <c r="AB12" s="24" t="s">
        <v>108</v>
      </c>
      <c r="AC12" s="24" t="s">
        <v>109</v>
      </c>
      <c r="AD12" s="43">
        <v>8.4709951915026398</v>
      </c>
      <c r="AE12" s="43">
        <v>2.1177487978756599</v>
      </c>
      <c r="AF12" s="27">
        <f t="shared" si="0"/>
        <v>0</v>
      </c>
      <c r="AG12" s="23">
        <v>0</v>
      </c>
      <c r="AH12" s="28">
        <v>0</v>
      </c>
      <c r="AI12" s="23">
        <v>14</v>
      </c>
      <c r="AJ12" s="23">
        <v>14</v>
      </c>
      <c r="AK12" s="23">
        <v>0.7</v>
      </c>
      <c r="AL12" s="28">
        <v>2</v>
      </c>
      <c r="AM12" s="27">
        <v>5000</v>
      </c>
      <c r="AN12" s="28">
        <v>5</v>
      </c>
    </row>
    <row r="13" spans="1:44" ht="95" customHeight="1">
      <c r="A13" s="16" t="s">
        <v>91</v>
      </c>
      <c r="B13" s="16" t="s">
        <v>92</v>
      </c>
      <c r="C13" s="39">
        <v>41009</v>
      </c>
      <c r="D13" s="36" t="s">
        <v>107</v>
      </c>
      <c r="E13" s="37" t="s">
        <v>13</v>
      </c>
      <c r="F13" s="40" t="s">
        <v>115</v>
      </c>
      <c r="G13" s="17" t="s">
        <v>99</v>
      </c>
      <c r="H13" s="18">
        <v>1</v>
      </c>
      <c r="I13" s="19" t="s">
        <v>100</v>
      </c>
      <c r="J13" s="17">
        <v>1</v>
      </c>
      <c r="K13" s="17">
        <v>1</v>
      </c>
      <c r="L13" s="17">
        <v>1</v>
      </c>
      <c r="M13" s="17">
        <v>1</v>
      </c>
      <c r="N13" s="17">
        <v>0</v>
      </c>
      <c r="O13" s="17">
        <v>532</v>
      </c>
      <c r="P13" s="23">
        <v>1</v>
      </c>
      <c r="Q13" s="24" t="s">
        <v>22</v>
      </c>
      <c r="R13" s="25" t="s">
        <v>37</v>
      </c>
      <c r="S13" s="23">
        <v>3</v>
      </c>
      <c r="T13" s="24" t="s">
        <v>23</v>
      </c>
      <c r="U13" s="26" t="s">
        <v>38</v>
      </c>
      <c r="V13" s="23">
        <v>3</v>
      </c>
      <c r="W13" s="24" t="s">
        <v>39</v>
      </c>
      <c r="X13" s="26" t="s">
        <v>40</v>
      </c>
      <c r="Y13" s="23">
        <v>10000</v>
      </c>
      <c r="Z13" s="23">
        <v>1024533344</v>
      </c>
      <c r="AA13" s="24" t="s">
        <v>11</v>
      </c>
      <c r="AB13" s="24" t="s">
        <v>108</v>
      </c>
      <c r="AC13" s="24" t="s">
        <v>109</v>
      </c>
      <c r="AD13" s="43">
        <v>8.4709951915026398</v>
      </c>
      <c r="AE13" s="43">
        <v>2.1177487978756599</v>
      </c>
      <c r="AF13" s="27">
        <f t="shared" si="0"/>
        <v>0</v>
      </c>
      <c r="AG13" s="23">
        <v>0</v>
      </c>
      <c r="AH13" s="28">
        <v>0</v>
      </c>
      <c r="AI13" s="23">
        <v>14</v>
      </c>
      <c r="AJ13" s="23">
        <v>14</v>
      </c>
      <c r="AK13" s="23">
        <v>0.7</v>
      </c>
      <c r="AL13" s="28">
        <v>2</v>
      </c>
      <c r="AM13" s="27">
        <v>5000</v>
      </c>
      <c r="AN13" s="28">
        <v>5</v>
      </c>
    </row>
    <row r="14" spans="1:44" ht="36">
      <c r="E14" s="29" t="s">
        <v>13</v>
      </c>
      <c r="F14" s="31"/>
      <c r="G14" s="30"/>
      <c r="H14" s="32"/>
      <c r="I14" s="30"/>
      <c r="J14" s="30" t="s">
        <v>0</v>
      </c>
      <c r="K14" s="30" t="s">
        <v>0</v>
      </c>
      <c r="L14" s="38" t="s">
        <v>85</v>
      </c>
      <c r="M14" s="30" t="s">
        <v>56</v>
      </c>
      <c r="N14" s="30" t="s">
        <v>1</v>
      </c>
      <c r="AH14" s="4"/>
    </row>
    <row r="15" spans="1:44" ht="18">
      <c r="E15" s="33" t="s">
        <v>49</v>
      </c>
      <c r="F15" s="34"/>
      <c r="G15" s="30"/>
      <c r="H15" s="32"/>
      <c r="I15" s="30"/>
      <c r="J15" s="30"/>
      <c r="K15" s="30"/>
      <c r="L15" s="30"/>
      <c r="M15" s="30"/>
      <c r="N15" s="30" t="s">
        <v>45</v>
      </c>
    </row>
    <row r="16" spans="1:44" ht="18">
      <c r="E16" s="29" t="s">
        <v>47</v>
      </c>
      <c r="F16" s="31"/>
      <c r="G16" s="30"/>
      <c r="H16" s="32"/>
      <c r="I16" s="30"/>
      <c r="J16" s="30"/>
      <c r="K16" s="30"/>
      <c r="L16" s="30"/>
      <c r="M16" s="30"/>
      <c r="N16" s="30" t="s">
        <v>52</v>
      </c>
    </row>
    <row r="17" spans="5:34" ht="18">
      <c r="E17" s="29" t="s">
        <v>48</v>
      </c>
      <c r="F17" s="31"/>
      <c r="G17" s="30"/>
      <c r="H17" s="32"/>
      <c r="I17" s="30"/>
      <c r="J17" s="30"/>
      <c r="K17" s="30"/>
      <c r="L17" s="30"/>
      <c r="M17" s="30"/>
      <c r="N17" s="30" t="s">
        <v>53</v>
      </c>
      <c r="AH17"/>
    </row>
    <row r="18" spans="5:34" ht="18">
      <c r="E18" s="3"/>
      <c r="F18" s="3"/>
      <c r="G18"/>
      <c r="H18" s="5"/>
      <c r="I18"/>
      <c r="J18"/>
      <c r="K18"/>
      <c r="L18"/>
      <c r="N18" s="35" t="s">
        <v>61</v>
      </c>
      <c r="AH18"/>
    </row>
    <row r="19" spans="5:34">
      <c r="E19" s="3"/>
      <c r="F19" s="3"/>
      <c r="G19"/>
      <c r="H19" s="5"/>
      <c r="I19"/>
      <c r="J19"/>
      <c r="K19"/>
      <c r="L19"/>
    </row>
  </sheetData>
  <mergeCells count="2">
    <mergeCell ref="P1:AN1"/>
    <mergeCell ref="A1:O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Csatho</dc:creator>
  <cp:lastModifiedBy>David Harding</cp:lastModifiedBy>
  <dcterms:created xsi:type="dcterms:W3CDTF">2013-12-19T06:38:03Z</dcterms:created>
  <dcterms:modified xsi:type="dcterms:W3CDTF">2015-02-06T15:51:28Z</dcterms:modified>
</cp:coreProperties>
</file>