
<file path=[Content_Types].xml><?xml version="1.0" encoding="utf-8"?>
<Types xmlns="http://schemas.openxmlformats.org/package/2006/content-types">
  <Override PartName="/xl/worksheets/sheet7.xml" ContentType="application/vnd.openxmlformats-officedocument.spreadsheetml.worksheet+xml"/>
  <Override PartName="/xl/charts/chart6.xml" ContentType="application/vnd.openxmlformats-officedocument.drawingml.char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charts/chart1.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10.xml" ContentType="application/vnd.openxmlformats-officedocument.drawingml.chart+xml"/>
  <Override PartName="/xl/charts/chart3.xml" ContentType="application/vnd.openxmlformats-officedocument.drawingml.char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charts/chart5.xml" ContentType="application/vnd.openxmlformats-officedocument.drawingml.chart+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charts/chart7.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worksheets/sheet3.xml" ContentType="application/vnd.openxmlformats-officedocument.spreadsheetml.worksheet+xml"/>
  <Override PartName="/xl/charts/chart9.xml" ContentType="application/vnd.openxmlformats-officedocument.drawingml.chart+xml"/>
  <Default Extension="rels" ContentType="application/vnd.openxmlformats-package.relationships+xml"/>
  <Default Extension="jpeg" ContentType="image/jpeg"/>
  <Override PartName="/xl/worksheets/sheet5.xml" ContentType="application/vnd.openxmlformats-officedocument.spreadsheetml.worksheet+xml"/>
  <Override PartName="/xl/charts/chart4.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1300" yWindow="1240" windowWidth="29600" windowHeight="17920" tabRatio="500" activeTab="2"/>
  </bookViews>
  <sheets>
    <sheet name="Cases" sheetId="6" r:id="rId1"/>
    <sheet name="Change Log" sheetId="7" r:id="rId2"/>
    <sheet name="PP1" sheetId="1" r:id="rId3"/>
    <sheet name="PP2" sheetId="2" r:id="rId4"/>
    <sheet name="PP3" sheetId="3" r:id="rId5"/>
    <sheet name="REQ" sheetId="4" r:id="rId6"/>
    <sheet name="Land Ice Charts" sheetId="8" r:id="rId7"/>
    <sheet name="Vegetation Charts" sheetId="9" r:id="rId8"/>
    <sheet name="Definitions" sheetId="5" r:id="rId9"/>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G44" i="6"/>
  <c r="G42"/>
  <c r="G43"/>
  <c r="J24"/>
  <c r="J23"/>
  <c r="J20"/>
  <c r="Q8" i="1"/>
  <c r="G8"/>
  <c r="F8"/>
  <c r="E8"/>
  <c r="Q8" i="2"/>
  <c r="G8"/>
  <c r="F8"/>
  <c r="E8"/>
  <c r="Q8" i="3"/>
  <c r="G8"/>
  <c r="F8"/>
  <c r="E8"/>
  <c r="F10" i="4"/>
  <c r="G10"/>
  <c r="H10"/>
  <c r="F11"/>
  <c r="G11"/>
  <c r="H11"/>
  <c r="F12"/>
  <c r="G12"/>
  <c r="H12"/>
  <c r="F13"/>
  <c r="G13"/>
  <c r="H13"/>
  <c r="F14"/>
  <c r="G14"/>
  <c r="H14"/>
  <c r="F15"/>
  <c r="G15"/>
  <c r="H15"/>
  <c r="F16"/>
  <c r="G16"/>
  <c r="H16"/>
  <c r="F17"/>
  <c r="G17"/>
  <c r="H17"/>
  <c r="H9"/>
  <c r="G9"/>
  <c r="F9"/>
  <c r="C10"/>
  <c r="D10"/>
  <c r="E10"/>
  <c r="C11"/>
  <c r="D11"/>
  <c r="E11"/>
  <c r="C12"/>
  <c r="D12"/>
  <c r="E12"/>
  <c r="C13"/>
  <c r="D13"/>
  <c r="E13"/>
  <c r="C14"/>
  <c r="D14"/>
  <c r="E14"/>
  <c r="C15"/>
  <c r="D15"/>
  <c r="E15"/>
  <c r="C16"/>
  <c r="D16"/>
  <c r="E16"/>
  <c r="C17"/>
  <c r="D17"/>
  <c r="E17"/>
  <c r="D9"/>
  <c r="E9"/>
  <c r="C9"/>
</calcChain>
</file>

<file path=xl/sharedStrings.xml><?xml version="1.0" encoding="utf-8"?>
<sst xmlns="http://schemas.openxmlformats.org/spreadsheetml/2006/main" count="737" uniqueCount="263">
  <si>
    <t>Mean number of photoelectrons generated at the detector for one spot from one laser shot.  Includes returned laser photons from ice, snow on the ground, water, soil, and vegetation, but not clouds, atmospheric scattering, blowing snow, or subsurface scattering.  Includes  all detectors or pixels viewing a given spot.</t>
    <phoneticPr fontId="3" type="noConversion"/>
  </si>
  <si>
    <t>Added signal and background photoelectrons, range standard deviation, and range bias for sea ice and lead cases except specular; only for Configuration 1.</t>
    <phoneticPr fontId="3" type="noConversion"/>
  </si>
  <si>
    <t>Ground roughness, m RMS</t>
    <phoneticPr fontId="3" type="noConversion"/>
  </si>
  <si>
    <t>Soil Reflectance, Lambertian, green</t>
    <phoneticPr fontId="3" type="noConversion"/>
  </si>
  <si>
    <t>Soil Reflectance, Lambertian, NIR</t>
    <phoneticPr fontId="3" type="noConversion"/>
  </si>
  <si>
    <t>Conical Scan, medium wind</t>
    <phoneticPr fontId="3" type="noConversion"/>
  </si>
  <si>
    <t>Mean number of photoelectrons generated at the detector for one spot from one laser shot. Pertains to vegetated terrain.  Includes returned laser photons from vegetation but not soil clouds, atmospheric scattering, or snow.  Includes  all detectors or pixels viewing a given spot.</t>
    <phoneticPr fontId="3" type="noConversion"/>
  </si>
  <si>
    <t>Mean Soil Photoelectrons, 1 shot, min cover</t>
    <phoneticPr fontId="3" type="noConversion"/>
  </si>
  <si>
    <t>Mean Soil Photoelectrons, 1 shot, max cover</t>
    <phoneticPr fontId="3" type="noConversion"/>
  </si>
  <si>
    <t>Mean Veg Photoelectrons, 1 shot, min cover</t>
    <phoneticPr fontId="3" type="noConversion"/>
  </si>
  <si>
    <t>Mean Veg Photoelectrons, 1 shot, max cover</t>
    <phoneticPr fontId="3" type="noConversion"/>
  </si>
  <si>
    <t>Sun elevation, degrees</t>
    <phoneticPr fontId="3" type="noConversion"/>
  </si>
  <si>
    <t>Ice Reflectance Enhancement Factor, opposition</t>
    <phoneticPr fontId="3" type="noConversion"/>
  </si>
  <si>
    <t>Added night-time max canopy cover for Configuration 1</t>
    <phoneticPr fontId="3" type="noConversion"/>
  </si>
  <si>
    <t>Difference between mean reported time of flight for the given instrument parameters and mean reported time of flight for a receiver that records all photoelectrons.  Expressed in terms of range.  For ice, includes only detector dead time effects.  For water, also includes sub-surface scattering effects.</t>
    <phoneticPr fontId="3" type="noConversion"/>
  </si>
  <si>
    <t>The maximum value of canopy cover fraction for which the mean number of soil photoelectrons is greater than or equal to 4X the standard deviation of the background+dark photoelectrons counts in a time interval that matches the width of the soil return.</t>
    <phoneticPr fontId="3" type="noConversion"/>
  </si>
  <si>
    <t>Mean rate of photoelectron generation at the detector for a single spot due to solar photons scattered from the earth, plus a nominal dark count rate of 500k/spot/sec.</t>
    <phoneticPr fontId="3" type="noConversion"/>
  </si>
  <si>
    <t>no signal</t>
    <phoneticPr fontId="3" type="noConversion"/>
  </si>
  <si>
    <t>Max Canopy Cover to Measure Soil, Night</t>
    <phoneticPr fontId="3" type="noConversion"/>
  </si>
  <si>
    <t>Corrected treatment of slope and roughness, all cases</t>
    <phoneticPr fontId="3" type="noConversion"/>
  </si>
  <si>
    <t>Updated optical throughput and adjusted laser energy to preserve signal counts, all cases</t>
    <phoneticPr fontId="3" type="noConversion"/>
  </si>
  <si>
    <t>Updated dark count rate, all cases</t>
    <phoneticPr fontId="3" type="noConversion"/>
  </si>
  <si>
    <t>Added range precison and bias for open ocean (conical scan) cases; only for Configuration 1</t>
    <phoneticPr fontId="3" type="noConversion"/>
  </si>
  <si>
    <t>Land Ice Cases</t>
    <phoneticPr fontId="3" type="noConversion"/>
  </si>
  <si>
    <t>Land Ice Cases</t>
    <phoneticPr fontId="3" type="noConversion"/>
  </si>
  <si>
    <t>Sea Ice Cases</t>
    <phoneticPr fontId="3" type="noConversion"/>
  </si>
  <si>
    <t>Conical Scan, high wind</t>
    <phoneticPr fontId="3" type="noConversion"/>
  </si>
  <si>
    <t>Version</t>
    <phoneticPr fontId="3" type="noConversion"/>
  </si>
  <si>
    <t>Notes</t>
    <phoneticPr fontId="3" type="noConversion"/>
  </si>
  <si>
    <t>Original</t>
    <phoneticPr fontId="3" type="noConversion"/>
  </si>
  <si>
    <t>Updated design cases</t>
    <phoneticPr fontId="3" type="noConversion"/>
  </si>
  <si>
    <t>Corrected case 4</t>
    <phoneticPr fontId="3" type="noConversion"/>
  </si>
  <si>
    <t>A proposed value for a given performance parameter that the instrument would be required to meet.  Includes margin with respect to the predicted performance.  Obtained by multiplying the predicted value for Configuration 1 by 1.5.</t>
    <phoneticPr fontId="3" type="noConversion"/>
  </si>
  <si>
    <t>Corner, side, center</t>
    <phoneticPr fontId="3" type="noConversion"/>
  </si>
  <si>
    <t>Telescope Diameter (m)</t>
    <phoneticPr fontId="3" type="noConversion"/>
  </si>
  <si>
    <t>Range Standard Deviation, 100 shots (m)</t>
  </si>
  <si>
    <t>Atmospheric Transmittance, One-way, IR</t>
    <phoneticPr fontId="3" type="noConversion"/>
  </si>
  <si>
    <t>Sun Elevation, degrees</t>
    <phoneticPr fontId="3" type="noConversion"/>
  </si>
  <si>
    <t>7a</t>
    <phoneticPr fontId="3" type="noConversion"/>
  </si>
  <si>
    <t>Tropical flat</t>
    <phoneticPr fontId="3" type="noConversion"/>
  </si>
  <si>
    <t>Tropical hilly</t>
    <phoneticPr fontId="3" type="noConversion"/>
  </si>
  <si>
    <t>Tropical montane</t>
    <phoneticPr fontId="3" type="noConversion"/>
  </si>
  <si>
    <t>8a</t>
    <phoneticPr fontId="3" type="noConversion"/>
  </si>
  <si>
    <t>Temperate flat</t>
    <phoneticPr fontId="3" type="noConversion"/>
  </si>
  <si>
    <t>Temperate hilly</t>
    <phoneticPr fontId="3" type="noConversion"/>
  </si>
  <si>
    <t>8c</t>
    <phoneticPr fontId="3" type="noConversion"/>
  </si>
  <si>
    <t>Temperate montane</t>
    <phoneticPr fontId="3" type="noConversion"/>
  </si>
  <si>
    <t>9a</t>
    <phoneticPr fontId="3" type="noConversion"/>
  </si>
  <si>
    <t>Boreal flat</t>
    <phoneticPr fontId="3" type="noConversion"/>
  </si>
  <si>
    <t>9b</t>
    <phoneticPr fontId="3" type="noConversion"/>
  </si>
  <si>
    <t>Standard deviation of the range computed from received photon time tags from 100 laser shots.  Range is computed as the mean time of flight of all photons in range bins with population that exceeds a threshold, for a return from ice or water.  The threshold is derived from the background rate.</t>
    <phoneticPr fontId="3" type="noConversion"/>
  </si>
  <si>
    <t>2c</t>
    <phoneticPr fontId="3" type="noConversion"/>
  </si>
  <si>
    <t>Ice sheet interior, summer, heavy bl. snow</t>
    <phoneticPr fontId="3" type="noConversion"/>
  </si>
  <si>
    <t>3a</t>
    <phoneticPr fontId="3" type="noConversion"/>
  </si>
  <si>
    <t>Outlet glacier, winter</t>
    <phoneticPr fontId="3" type="noConversion"/>
  </si>
  <si>
    <t>3b</t>
    <phoneticPr fontId="3" type="noConversion"/>
  </si>
  <si>
    <t>Mean Soil Photoelectrons, 1 shot, min cover</t>
    <phoneticPr fontId="3" type="noConversion"/>
  </si>
  <si>
    <t>Mean Soil Photoelectrons, 1 shot, max cover</t>
    <phoneticPr fontId="3" type="noConversion"/>
  </si>
  <si>
    <t>Mean Soil Photoelectrons, 1 shot</t>
    <phoneticPr fontId="3" type="noConversion"/>
  </si>
  <si>
    <t>Corrected energy values</t>
    <phoneticPr fontId="3" type="noConversion"/>
  </si>
  <si>
    <t>Optical Depth, green</t>
  </si>
  <si>
    <t>Added charts of soil and veg photoelectrons for center spot, vegetation cases</t>
    <phoneticPr fontId="3" type="noConversion"/>
  </si>
  <si>
    <t>Mean Soil Photoelectrons, 1 shot, max cover</t>
    <phoneticPr fontId="3" type="noConversion"/>
  </si>
  <si>
    <t>Background Photoelectron Rate</t>
    <phoneticPr fontId="3" type="noConversion"/>
  </si>
  <si>
    <t>3a</t>
    <phoneticPr fontId="3" type="noConversion"/>
  </si>
  <si>
    <t>Corrected tropical soil, veg, and background photons to reflect max cover of 99% rather than older value of 95%</t>
    <phoneticPr fontId="3" type="noConversion"/>
  </si>
  <si>
    <t>10a</t>
    <phoneticPr fontId="3" type="noConversion"/>
  </si>
  <si>
    <t>Conical Scan, low wind</t>
    <phoneticPr fontId="3" type="noConversion"/>
  </si>
  <si>
    <t>10b</t>
    <phoneticPr fontId="3" type="noConversion"/>
  </si>
  <si>
    <t>Vegetation Reflectance, Lambertian, green</t>
    <phoneticPr fontId="3" type="noConversion"/>
  </si>
  <si>
    <t>Optical Depth, green</t>
    <phoneticPr fontId="3" type="noConversion"/>
  </si>
  <si>
    <t>Optical Depth, IR</t>
    <phoneticPr fontId="3" type="noConversion"/>
  </si>
  <si>
    <t>2a</t>
  </si>
  <si>
    <t>2b</t>
  </si>
  <si>
    <t>1a</t>
    <phoneticPr fontId="3" type="noConversion"/>
  </si>
  <si>
    <t>Ice sheet interior, winter</t>
    <phoneticPr fontId="3" type="noConversion"/>
  </si>
  <si>
    <t>1b</t>
    <phoneticPr fontId="3" type="noConversion"/>
  </si>
  <si>
    <t>Ice sheet interior, winter, strongest signal</t>
    <phoneticPr fontId="3" type="noConversion"/>
  </si>
  <si>
    <t>2a</t>
    <phoneticPr fontId="3" type="noConversion"/>
  </si>
  <si>
    <t>Ice sheet interior, summer</t>
    <phoneticPr fontId="3" type="noConversion"/>
  </si>
  <si>
    <t>This sun elevation is an extreme case; caution that this doesn't drive simulation results</t>
    <phoneticPr fontId="3" type="noConversion"/>
  </si>
  <si>
    <t>2b</t>
    <phoneticPr fontId="3" type="noConversion"/>
  </si>
  <si>
    <t>Ice sheet interior, summer, blowing snow</t>
    <phoneticPr fontId="3" type="noConversion"/>
  </si>
  <si>
    <t>Lead, summer</t>
    <phoneticPr fontId="3" type="noConversion"/>
  </si>
  <si>
    <t>7a</t>
    <phoneticPr fontId="3" type="noConversion"/>
  </si>
  <si>
    <t>Case</t>
    <phoneticPr fontId="3" type="noConversion"/>
  </si>
  <si>
    <t>Ice and Ocean Cases</t>
    <phoneticPr fontId="3" type="noConversion"/>
  </si>
  <si>
    <t>Vegetation Cases</t>
    <phoneticPr fontId="3" type="noConversion"/>
  </si>
  <si>
    <t>Outlet glacier winter, blowing snow</t>
    <phoneticPr fontId="3" type="noConversion"/>
  </si>
  <si>
    <t>3c</t>
    <phoneticPr fontId="3" type="noConversion"/>
  </si>
  <si>
    <t>Outlet glacier, winter, heavy bl. snow</t>
    <phoneticPr fontId="3" type="noConversion"/>
  </si>
  <si>
    <t>Canopy Cover %, min</t>
    <phoneticPr fontId="3" type="noConversion"/>
  </si>
  <si>
    <t>Canopy Cover %, max</t>
    <phoneticPr fontId="3" type="noConversion"/>
  </si>
  <si>
    <t>Ice Reflectance, Lambertian, IR</t>
    <phoneticPr fontId="3" type="noConversion"/>
  </si>
  <si>
    <t>Ice Roughness, m RMS</t>
    <phoneticPr fontId="3" type="noConversion"/>
  </si>
  <si>
    <t>Land Ice</t>
    <phoneticPr fontId="3" type="noConversion"/>
  </si>
  <si>
    <t>Case</t>
    <phoneticPr fontId="3" type="noConversion"/>
  </si>
  <si>
    <t>Mean number of photoelectrons generated at the detector for one spot from one laser shot. Pertains to vegetated terrain.  Includes returned laser photons from soil, but not vegetation, clouds, atmospheric scattering, or snow.  Includes  all detectors or pixels viewing a given spot.</t>
    <phoneticPr fontId="3" type="noConversion"/>
  </si>
  <si>
    <t>2a</t>
    <phoneticPr fontId="3" type="noConversion"/>
  </si>
  <si>
    <t xml:space="preserve">Water Reflectance, Lambertian, Green </t>
    <phoneticPr fontId="3" type="noConversion"/>
  </si>
  <si>
    <t>Water Reflectance, Lambertian,  IR</t>
    <phoneticPr fontId="3" type="noConversion"/>
  </si>
  <si>
    <t>Wave Height, m RMS</t>
    <phoneticPr fontId="3" type="noConversion"/>
  </si>
  <si>
    <t xml:space="preserve">Optical Depth, green </t>
    <phoneticPr fontId="3" type="noConversion"/>
  </si>
  <si>
    <t xml:space="preserve">Optical Depth, IR </t>
    <phoneticPr fontId="3" type="noConversion"/>
  </si>
  <si>
    <t>Vegetation</t>
    <phoneticPr fontId="3" type="noConversion"/>
  </si>
  <si>
    <t>Mean Soil Photoelectrons, 1 shot, min cover</t>
    <phoneticPr fontId="3" type="noConversion"/>
  </si>
  <si>
    <t>Added soil photoelectrons, background photoelectrons, max cover for vegetation cases</t>
    <phoneticPr fontId="3" type="noConversion"/>
  </si>
  <si>
    <t>Corrected labeling of soil photoelectrons and added definition</t>
    <phoneticPr fontId="3" type="noConversion"/>
  </si>
  <si>
    <t>Added vegetation photoelectrons for vegetation cases and added definition</t>
    <phoneticPr fontId="3" type="noConversion"/>
  </si>
  <si>
    <t>Soil Range Standard Deviation, 100 shots (m)</t>
    <phoneticPr fontId="3" type="noConversion"/>
  </si>
  <si>
    <t>Soil Range Bias (m)</t>
    <phoneticPr fontId="3" type="noConversion"/>
  </si>
  <si>
    <t>Max Canopy Cover to Measure Soil</t>
    <phoneticPr fontId="3" type="noConversion"/>
  </si>
  <si>
    <t>Canopy Height Error</t>
    <phoneticPr fontId="3" type="noConversion"/>
  </si>
  <si>
    <t>1a</t>
  </si>
  <si>
    <t>Ground slope, degrees</t>
    <phoneticPr fontId="3" type="noConversion"/>
  </si>
  <si>
    <t>Standard deviation of the range computed from received photon time tags from 100 laser shots.  Range is computed as the mean time of flight of all photons in range bins with population that exceeds a threshold, for a return from soil.  The threshold is derived from the background rate.</t>
    <phoneticPr fontId="3" type="noConversion"/>
  </si>
  <si>
    <t>TBD</t>
    <phoneticPr fontId="3" type="noConversion"/>
  </si>
  <si>
    <r>
      <t>Background Photoelectron Rate (s</t>
    </r>
    <r>
      <rPr>
        <b/>
        <vertAlign val="superscript"/>
        <sz val="14"/>
        <rFont val="Verdana"/>
      </rPr>
      <t>-1</t>
    </r>
    <r>
      <rPr>
        <b/>
        <sz val="14"/>
        <rFont val="Verdana"/>
      </rPr>
      <t>)</t>
    </r>
    <phoneticPr fontId="3" type="noConversion"/>
  </si>
  <si>
    <t>Difference between mean reported time of flight for the given instrument parameters and mean reported time of flight for a receiver that records all photoelectrons.  Expressed in terms of range.</t>
    <phoneticPr fontId="3" type="noConversion"/>
  </si>
  <si>
    <t>Detector</t>
    <phoneticPr fontId="3" type="noConversion"/>
  </si>
  <si>
    <t>Wavelength (nm)</t>
    <phoneticPr fontId="3" type="noConversion"/>
  </si>
  <si>
    <t>Proposed Requirement</t>
    <phoneticPr fontId="3" type="noConversion"/>
  </si>
  <si>
    <t>The performance of the instrument with respect to the given parameter, as given by the model.</t>
    <phoneticPr fontId="3" type="noConversion"/>
  </si>
  <si>
    <t>SPCM</t>
    <phoneticPr fontId="3" type="noConversion"/>
  </si>
  <si>
    <t>IPD</t>
    <phoneticPr fontId="3" type="noConversion"/>
  </si>
  <si>
    <t>Proposed Instrument Requirements</t>
    <phoneticPr fontId="3" type="noConversion"/>
  </si>
  <si>
    <t>7b</t>
    <phoneticPr fontId="3" type="noConversion"/>
  </si>
  <si>
    <t>7c</t>
    <phoneticPr fontId="3" type="noConversion"/>
  </si>
  <si>
    <t>8b</t>
    <phoneticPr fontId="3" type="noConversion"/>
  </si>
  <si>
    <t>Boreal montane</t>
    <phoneticPr fontId="3" type="noConversion"/>
  </si>
  <si>
    <t>Soil Range Standard Deviation, 100 shots (m)</t>
    <phoneticPr fontId="3" type="noConversion"/>
  </si>
  <si>
    <t>Soil Range Bias (m)</t>
    <phoneticPr fontId="3" type="noConversion"/>
  </si>
  <si>
    <t>Max Canopy Cover to Measure Soil</t>
    <phoneticPr fontId="3" type="noConversion"/>
  </si>
  <si>
    <t>Predicted Performance, Instrument Configuration 1</t>
    <phoneticPr fontId="3" type="noConversion"/>
  </si>
  <si>
    <t>Predicted Performance, Instrument Configuration 2</t>
    <phoneticPr fontId="3" type="noConversion"/>
  </si>
  <si>
    <t>Sun Elevation, Degrees</t>
    <phoneticPr fontId="3" type="noConversion"/>
  </si>
  <si>
    <t>Boreal hilly</t>
    <phoneticPr fontId="3" type="noConversion"/>
  </si>
  <si>
    <t>9c</t>
    <phoneticPr fontId="3" type="noConversion"/>
  </si>
  <si>
    <t>Boreal montane</t>
    <phoneticPr fontId="3" type="noConversion"/>
  </si>
  <si>
    <t>Open Ocean</t>
    <phoneticPr fontId="3" type="noConversion"/>
  </si>
  <si>
    <t xml:space="preserve">Water Reflectance, Lambertian, Green </t>
    <phoneticPr fontId="3" type="noConversion"/>
  </si>
  <si>
    <t>Water Reflectance, Lambertian, IR</t>
    <phoneticPr fontId="3" type="noConversion"/>
  </si>
  <si>
    <t>Optical Depth, IR</t>
    <phoneticPr fontId="3" type="noConversion"/>
  </si>
  <si>
    <t>Sun elevation, degrees</t>
    <phoneticPr fontId="3" type="noConversion"/>
  </si>
  <si>
    <t>Incidence Angle, degrees</t>
    <phoneticPr fontId="3" type="noConversion"/>
  </si>
  <si>
    <t>Canopy Height Error</t>
    <phoneticPr fontId="3" type="noConversion"/>
  </si>
  <si>
    <t>Term</t>
    <phoneticPr fontId="3" type="noConversion"/>
  </si>
  <si>
    <t>Predicted Instrument Performance</t>
    <phoneticPr fontId="3" type="noConversion"/>
  </si>
  <si>
    <t>Ice, winter, clear sky</t>
    <phoneticPr fontId="3" type="noConversion"/>
  </si>
  <si>
    <t>10c</t>
    <phoneticPr fontId="3" type="noConversion"/>
  </si>
  <si>
    <t>Mean Veg Photoelectrons, 1 shot, min cover</t>
    <phoneticPr fontId="3" type="noConversion"/>
  </si>
  <si>
    <t>Mean Veg Photoelectrons, 1 shot, max cover</t>
    <phoneticPr fontId="3" type="noConversion"/>
  </si>
  <si>
    <t>Mean Veg Photoelectrons, 1 shot</t>
    <phoneticPr fontId="3" type="noConversion"/>
  </si>
  <si>
    <t>Ice, winter, clear sky</t>
    <phoneticPr fontId="3" type="noConversion"/>
  </si>
  <si>
    <t>Lead, winter, clear sky</t>
    <phoneticPr fontId="3" type="noConversion"/>
  </si>
  <si>
    <t>Ice, winter, clear sky</t>
    <phoneticPr fontId="3" type="noConversion"/>
  </si>
  <si>
    <t>Canopy Height, m</t>
    <phoneticPr fontId="3" type="noConversion"/>
  </si>
  <si>
    <t>Ratio of scattering per steradian in the return direction to scattering per steradian from an isotropic scatterer</t>
    <phoneticPr fontId="3" type="noConversion"/>
  </si>
  <si>
    <t>Added scattering and absorption coefficients for water cases</t>
    <phoneticPr fontId="3" type="noConversion"/>
  </si>
  <si>
    <t>water reflectance is combined with all effects.</t>
    <phoneticPr fontId="3" type="noConversion"/>
  </si>
  <si>
    <t>6c</t>
    <phoneticPr fontId="3" type="noConversion"/>
  </si>
  <si>
    <t>Lead, summer, specular</t>
    <phoneticPr fontId="3" type="noConversion"/>
  </si>
  <si>
    <t>3 *</t>
    <phoneticPr fontId="3" type="noConversion"/>
  </si>
  <si>
    <t xml:space="preserve">3 * </t>
    <phoneticPr fontId="3" type="noConversion"/>
  </si>
  <si>
    <t>* note that these reflectances are specular, not lambertian</t>
    <phoneticPr fontId="3" type="noConversion"/>
  </si>
  <si>
    <t>Updated IR reflectance values for land and sea ice cases, and vegetation height in cases 8a and 8b.  Did not update results.</t>
    <phoneticPr fontId="3" type="noConversion"/>
  </si>
  <si>
    <r>
      <t>Background Photoelectron Rate (s</t>
    </r>
    <r>
      <rPr>
        <b/>
        <vertAlign val="superscript"/>
        <sz val="14"/>
        <rFont val="Verdana"/>
      </rPr>
      <t>-1</t>
    </r>
    <r>
      <rPr>
        <b/>
        <sz val="14"/>
        <rFont val="Verdana"/>
      </rPr>
      <t>), min cover</t>
    </r>
    <phoneticPr fontId="3" type="noConversion"/>
  </si>
  <si>
    <r>
      <t>Background Photoelectron Rate (s</t>
    </r>
    <r>
      <rPr>
        <b/>
        <vertAlign val="superscript"/>
        <sz val="14"/>
        <rFont val="Verdana"/>
      </rPr>
      <t>-1</t>
    </r>
    <r>
      <rPr>
        <b/>
        <sz val="14"/>
        <rFont val="Verdana"/>
      </rPr>
      <t>), max cover</t>
    </r>
    <phoneticPr fontId="3" type="noConversion"/>
  </si>
  <si>
    <t>1b</t>
  </si>
  <si>
    <t>Land Ice Cases</t>
    <phoneticPr fontId="3" type="noConversion"/>
  </si>
  <si>
    <t>Sea Ice Cases</t>
    <phoneticPr fontId="3" type="noConversion"/>
  </si>
  <si>
    <t>Ocean Cases</t>
    <phoneticPr fontId="3" type="noConversion"/>
  </si>
  <si>
    <t>Outlet glacier, summer</t>
    <phoneticPr fontId="3" type="noConversion"/>
  </si>
  <si>
    <t>Sea Ice</t>
    <phoneticPr fontId="3" type="noConversion"/>
  </si>
  <si>
    <t>Description</t>
    <phoneticPr fontId="3" type="noConversion"/>
  </si>
  <si>
    <t>Surface Reflectance, Lambertian, Green</t>
    <phoneticPr fontId="3" type="noConversion"/>
  </si>
  <si>
    <t>Surface Reflectance, Lambertian, IR</t>
    <phoneticPr fontId="3" type="noConversion"/>
  </si>
  <si>
    <t>Surface Roughness, m RMS</t>
    <phoneticPr fontId="3" type="noConversion"/>
  </si>
  <si>
    <t>Slope, degrees</t>
    <phoneticPr fontId="3" type="noConversion"/>
  </si>
  <si>
    <t>Tropical hilly</t>
    <phoneticPr fontId="3" type="noConversion"/>
  </si>
  <si>
    <t>7c</t>
    <phoneticPr fontId="3" type="noConversion"/>
  </si>
  <si>
    <t>Tropical montane</t>
    <phoneticPr fontId="3" type="noConversion"/>
  </si>
  <si>
    <t>8a</t>
    <phoneticPr fontId="3" type="noConversion"/>
  </si>
  <si>
    <t>Temperate flat</t>
    <phoneticPr fontId="3" type="noConversion"/>
  </si>
  <si>
    <t>8b</t>
    <phoneticPr fontId="3" type="noConversion"/>
  </si>
  <si>
    <t>Corner</t>
  </si>
  <si>
    <t>Side</t>
  </si>
  <si>
    <t>Center</t>
  </si>
  <si>
    <t>Outlet glacier, winter</t>
    <phoneticPr fontId="3" type="noConversion"/>
  </si>
  <si>
    <t>Outlet glacier winter, blowing snow</t>
    <phoneticPr fontId="3" type="noConversion"/>
  </si>
  <si>
    <t>Outlet glacier, winter, heavy snow</t>
    <phoneticPr fontId="3" type="noConversion"/>
  </si>
  <si>
    <t>Date released</t>
    <phoneticPr fontId="3" type="noConversion"/>
  </si>
  <si>
    <t>Vegetation Reflectance, Lambertian, IR</t>
    <phoneticPr fontId="3" type="noConversion"/>
  </si>
  <si>
    <t>Vegetation Reflectance Enhancement Factor, Green</t>
  </si>
  <si>
    <t>Vegetation Reflectance Enhancement Factor, NIR</t>
  </si>
  <si>
    <t>Leaf Area Index</t>
    <phoneticPr fontId="3" type="noConversion"/>
  </si>
  <si>
    <t>Atmospheric Transmittance, One-way, green</t>
    <phoneticPr fontId="3" type="noConversion"/>
  </si>
  <si>
    <t>Predicted Performance, Instrument Configuration 3</t>
    <phoneticPr fontId="3" type="noConversion"/>
  </si>
  <si>
    <t>N/A</t>
    <phoneticPr fontId="3" type="noConversion"/>
  </si>
  <si>
    <t>5a</t>
    <phoneticPr fontId="3" type="noConversion"/>
  </si>
  <si>
    <t>N/A</t>
    <phoneticPr fontId="3" type="noConversion"/>
  </si>
  <si>
    <t>Lead, winter</t>
    <phoneticPr fontId="3" type="noConversion"/>
  </si>
  <si>
    <t>Laser Pulse Energy (corner, side, center) (µJ)</t>
    <phoneticPr fontId="3" type="noConversion"/>
  </si>
  <si>
    <t>Laser Pulse Energy (corner, side, center) (µJ)</t>
    <phoneticPr fontId="3" type="noConversion"/>
  </si>
  <si>
    <t>Optical Depth, IR</t>
  </si>
  <si>
    <t>Ice Reflectance, Lambertian, Green</t>
    <phoneticPr fontId="3" type="noConversion"/>
  </si>
  <si>
    <t>2c</t>
  </si>
  <si>
    <t>3a</t>
  </si>
  <si>
    <t>3b</t>
  </si>
  <si>
    <t>3c</t>
  </si>
  <si>
    <t>5a</t>
    <phoneticPr fontId="3" type="noConversion"/>
  </si>
  <si>
    <t>5b</t>
    <phoneticPr fontId="3" type="noConversion"/>
  </si>
  <si>
    <t>6a</t>
    <phoneticPr fontId="3" type="noConversion"/>
  </si>
  <si>
    <t>6b</t>
    <phoneticPr fontId="3" type="noConversion"/>
  </si>
  <si>
    <t>Description</t>
    <phoneticPr fontId="3" type="noConversion"/>
  </si>
  <si>
    <t>Ice sheet interior, winter</t>
    <phoneticPr fontId="3" type="noConversion"/>
  </si>
  <si>
    <t>Tropical flat</t>
    <phoneticPr fontId="3" type="noConversion"/>
  </si>
  <si>
    <t>7b</t>
    <phoneticPr fontId="3" type="noConversion"/>
  </si>
  <si>
    <t>Ice sheet interior, winter, strongest signal</t>
    <phoneticPr fontId="3" type="noConversion"/>
  </si>
  <si>
    <t>Ice sheet interior, summer</t>
    <phoneticPr fontId="3" type="noConversion"/>
  </si>
  <si>
    <t>Ice sheet interior, summer, blowing snow</t>
    <phoneticPr fontId="3" type="noConversion"/>
  </si>
  <si>
    <t>Ice sheet interior, summer, heavy snow</t>
    <phoneticPr fontId="3" type="noConversion"/>
  </si>
  <si>
    <t>Outlet glacier, summer</t>
    <phoneticPr fontId="3" type="noConversion"/>
  </si>
  <si>
    <t>Ice, winter</t>
    <phoneticPr fontId="3" type="noConversion"/>
  </si>
  <si>
    <t>Lead, winter</t>
    <phoneticPr fontId="3" type="noConversion"/>
  </si>
  <si>
    <t>Ice, summer</t>
    <phoneticPr fontId="3" type="noConversion"/>
  </si>
  <si>
    <t>4a</t>
    <phoneticPr fontId="3" type="noConversion"/>
  </si>
  <si>
    <t>water reflectance is combined with all effects.</t>
    <phoneticPr fontId="3" type="noConversion"/>
  </si>
  <si>
    <t>5c</t>
    <phoneticPr fontId="3" type="noConversion"/>
  </si>
  <si>
    <t>Mean Signal Photoelectrons, 1 shot</t>
  </si>
  <si>
    <t>Range Bias (m)</t>
  </si>
  <si>
    <t>Added vegetation charts</t>
    <phoneticPr fontId="3" type="noConversion"/>
  </si>
  <si>
    <t>Spot locations within the 3x3 pattern.  There are 4 corner spots, 4 side spots, and 1 center spot.</t>
    <phoneticPr fontId="3" type="noConversion"/>
  </si>
  <si>
    <t>PMT</t>
    <phoneticPr fontId="3" type="noConversion"/>
  </si>
  <si>
    <t>Instrument Parameters</t>
    <phoneticPr fontId="3" type="noConversion"/>
  </si>
  <si>
    <t>Temperate hilly</t>
    <phoneticPr fontId="3" type="noConversion"/>
  </si>
  <si>
    <t>8c</t>
    <phoneticPr fontId="3" type="noConversion"/>
  </si>
  <si>
    <t>Temperate montane</t>
    <phoneticPr fontId="3" type="noConversion"/>
  </si>
  <si>
    <t>9a</t>
    <phoneticPr fontId="3" type="noConversion"/>
  </si>
  <si>
    <t>Boreal flat</t>
    <phoneticPr fontId="3" type="noConversion"/>
  </si>
  <si>
    <t>9b</t>
    <phoneticPr fontId="3" type="noConversion"/>
  </si>
  <si>
    <t>N/A</t>
    <phoneticPr fontId="3" type="noConversion"/>
  </si>
  <si>
    <t>6a</t>
    <phoneticPr fontId="3" type="noConversion"/>
  </si>
  <si>
    <t>Ice, summer</t>
    <phoneticPr fontId="3" type="noConversion"/>
  </si>
  <si>
    <t>6b</t>
    <phoneticPr fontId="3" type="noConversion"/>
  </si>
  <si>
    <t>Lead, summer</t>
    <phoneticPr fontId="3" type="noConversion"/>
  </si>
  <si>
    <t>Definition</t>
    <phoneticPr fontId="3" type="noConversion"/>
  </si>
  <si>
    <t>Added land ice charts</t>
    <phoneticPr fontId="3" type="noConversion"/>
  </si>
  <si>
    <t>Corrected range bias values</t>
    <phoneticPr fontId="3" type="noConversion"/>
  </si>
  <si>
    <t>5c</t>
    <phoneticPr fontId="3" type="noConversion"/>
  </si>
  <si>
    <t>Ice, winter, clear sky</t>
  </si>
  <si>
    <t>6c</t>
    <phoneticPr fontId="3" type="noConversion"/>
  </si>
  <si>
    <t>Lead, summer, specular</t>
    <phoneticPr fontId="3" type="noConversion"/>
  </si>
  <si>
    <t>Added signal and background photoelectrons, range standard deviation, and range bias for specular lead case 6c; only for Configuration 1.</t>
    <phoneticPr fontId="3" type="noConversion"/>
  </si>
  <si>
    <t>Lea, summer, specular</t>
    <phoneticPr fontId="3" type="noConversion"/>
  </si>
  <si>
    <t>Soil Refl. Enhancement Factor, Green</t>
  </si>
  <si>
    <t>Soil Refl. Enhancement Factor, NIR</t>
  </si>
  <si>
    <t>Boreal hilly</t>
    <phoneticPr fontId="3" type="noConversion"/>
  </si>
  <si>
    <t>9c</t>
    <phoneticPr fontId="3" type="noConversion"/>
  </si>
  <si>
    <t>Water absorption coefficient, Green (1/m)</t>
    <phoneticPr fontId="3" type="noConversion"/>
  </si>
  <si>
    <t>Water total scattering coefficient, Green (1/m)</t>
    <phoneticPr fontId="3" type="noConversion"/>
  </si>
  <si>
    <t>Water return scattering factor</t>
    <phoneticPr fontId="3" type="noConversion"/>
  </si>
  <si>
    <t>Water return scattering factor, Green</t>
    <phoneticPr fontId="3"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</si>
</sst>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Verdana"/>
    </font>
    <font>
      <b/>
      <sz val="10"/>
      <name val="Verdana"/>
    </font>
    <font>
      <sz val="10"/>
      <name val="Verdana"/>
    </font>
    <font>
      <sz val="8"/>
      <name val="Verdana"/>
    </font>
    <font>
      <b/>
      <sz val="14"/>
      <name val="Verdana"/>
    </font>
    <font>
      <b/>
      <sz val="24"/>
      <name val="Verdana"/>
    </font>
    <font>
      <b/>
      <sz val="28"/>
      <name val="Verdana"/>
    </font>
    <font>
      <b/>
      <vertAlign val="superscript"/>
      <sz val="14"/>
      <name val="Verdana"/>
    </font>
    <font>
      <b/>
      <sz val="20"/>
      <name val="Verdana"/>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62">
    <xf numFmtId="0" fontId="0" fillId="0" borderId="0" xfId="0"/>
    <xf numFmtId="0" fontId="4" fillId="0" borderId="0" xfId="0" applyFont="1" applyAlignment="1">
      <alignment horizontal="justify" vertical="top"/>
    </xf>
    <xf numFmtId="0" fontId="5" fillId="0" borderId="0" xfId="0" applyFont="1" applyAlignment="1">
      <alignment horizontal="center"/>
    </xf>
    <xf numFmtId="0" fontId="2" fillId="0" borderId="0" xfId="0" applyFont="1"/>
    <xf numFmtId="0" fontId="2" fillId="0" borderId="0" xfId="0" applyFont="1" applyAlignment="1">
      <alignment horizontal="center"/>
    </xf>
    <xf numFmtId="0" fontId="1" fillId="0" borderId="0" xfId="0" applyFont="1"/>
    <xf numFmtId="0" fontId="0" fillId="0" borderId="0" xfId="0" applyAlignment="1">
      <alignment horizontal="justify" vertical="top"/>
    </xf>
    <xf numFmtId="0" fontId="0" fillId="0" borderId="0" xfId="0" applyFill="1"/>
    <xf numFmtId="0" fontId="0" fillId="3" borderId="1" xfId="0" applyFill="1" applyBorder="1"/>
    <xf numFmtId="0" fontId="0" fillId="4" borderId="1" xfId="0" applyFill="1" applyBorder="1"/>
    <xf numFmtId="0" fontId="0" fillId="2" borderId="1" xfId="0" applyFill="1" applyBorder="1"/>
    <xf numFmtId="0" fontId="0" fillId="2" borderId="2" xfId="0" applyFill="1" applyBorder="1"/>
    <xf numFmtId="0" fontId="5" fillId="5" borderId="0" xfId="0" applyFont="1" applyFill="1" applyAlignment="1">
      <alignment horizontal="center"/>
    </xf>
    <xf numFmtId="0" fontId="0" fillId="5" borderId="0" xfId="0" applyFill="1"/>
    <xf numFmtId="0" fontId="0" fillId="5" borderId="1" xfId="0" applyFill="1" applyBorder="1" applyAlignment="1">
      <alignment horizontal="justify" vertical="top"/>
    </xf>
    <xf numFmtId="0" fontId="0" fillId="5" borderId="1" xfId="0" applyFill="1" applyBorder="1" applyAlignment="1">
      <alignment horizontal="justify"/>
    </xf>
    <xf numFmtId="0" fontId="2" fillId="0" borderId="1" xfId="0" applyFont="1" applyBorder="1" applyAlignment="1">
      <alignment horizontal="center"/>
    </xf>
    <xf numFmtId="0" fontId="2" fillId="0" borderId="1" xfId="0" applyFont="1" applyBorder="1" applyAlignment="1">
      <alignment horizontal="left"/>
    </xf>
    <xf numFmtId="0" fontId="2" fillId="0" borderId="0" xfId="0" applyFont="1" applyAlignment="1">
      <alignment horizontal="justify" vertical="top"/>
    </xf>
    <xf numFmtId="0" fontId="2" fillId="0" borderId="0" xfId="0" applyFont="1" applyAlignment="1">
      <alignment horizontal="justify" vertical="top" wrapText="1"/>
    </xf>
    <xf numFmtId="0" fontId="0" fillId="0" borderId="0" xfId="0" applyAlignment="1">
      <alignment horizontal="justify" vertical="top" wrapText="1"/>
    </xf>
    <xf numFmtId="0" fontId="1" fillId="0" borderId="0" xfId="0" applyFont="1" applyFill="1" applyAlignment="1">
      <alignment horizontal="left"/>
    </xf>
    <xf numFmtId="0" fontId="1" fillId="0" borderId="0" xfId="0" applyFont="1" applyFill="1"/>
    <xf numFmtId="0" fontId="8" fillId="0" borderId="0" xfId="0" applyFont="1"/>
    <xf numFmtId="0" fontId="0" fillId="0" borderId="0" xfId="0" applyAlignment="1">
      <alignment horizontal="justify"/>
    </xf>
    <xf numFmtId="2" fontId="0" fillId="0" borderId="0" xfId="0" applyNumberFormat="1" applyFill="1" applyAlignment="1">
      <alignment horizontal="justify"/>
    </xf>
    <xf numFmtId="0" fontId="0" fillId="0" borderId="0" xfId="0" applyFill="1" applyAlignment="1">
      <alignment horizontal="justify"/>
    </xf>
    <xf numFmtId="2" fontId="0" fillId="0" borderId="0" xfId="0" applyNumberFormat="1" applyAlignment="1">
      <alignment horizontal="justify"/>
    </xf>
    <xf numFmtId="0" fontId="0" fillId="0" borderId="0" xfId="0" applyAlignment="1">
      <alignment horizontal="center"/>
    </xf>
    <xf numFmtId="0" fontId="0" fillId="0" borderId="0" xfId="0" applyAlignment="1">
      <alignment horizontal="left"/>
    </xf>
    <xf numFmtId="2" fontId="0" fillId="0" borderId="0" xfId="0" applyNumberFormat="1"/>
    <xf numFmtId="0" fontId="2" fillId="0" borderId="1" xfId="0" applyFont="1" applyBorder="1" applyAlignment="1">
      <alignment horizontal="left"/>
    </xf>
    <xf numFmtId="0" fontId="0" fillId="0" borderId="0" xfId="0" applyAlignment="1">
      <alignment vertical="top" wrapText="1"/>
    </xf>
    <xf numFmtId="0" fontId="0" fillId="0" borderId="0" xfId="0" applyAlignment="1">
      <alignment horizontal="left" vertical="top" wrapText="1"/>
    </xf>
    <xf numFmtId="2" fontId="0" fillId="0" borderId="0" xfId="0" applyNumberFormat="1" applyAlignment="1">
      <alignment horizontal="center"/>
    </xf>
    <xf numFmtId="14" fontId="0" fillId="0" borderId="0" xfId="0" applyNumberFormat="1"/>
    <xf numFmtId="0" fontId="0" fillId="0" borderId="0" xfId="0" applyFill="1" applyBorder="1" applyAlignment="1">
      <alignment horizontal="justify" vertical="top"/>
    </xf>
    <xf numFmtId="0" fontId="0" fillId="0" borderId="0" xfId="0" applyFill="1" applyBorder="1" applyAlignment="1">
      <alignment horizontal="justify"/>
    </xf>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applyAlignment="1">
      <alignment horizontal="justify" vertical="top"/>
    </xf>
    <xf numFmtId="0" fontId="0" fillId="0" borderId="0" xfId="0"/>
    <xf numFmtId="0" fontId="0" fillId="0" borderId="0" xfId="0"/>
    <xf numFmtId="0" fontId="0" fillId="0" borderId="0" xfId="0"/>
    <xf numFmtId="0" fontId="0" fillId="0" borderId="0" xfId="0"/>
    <xf numFmtId="0" fontId="4" fillId="0" borderId="0" xfId="0" applyFont="1" applyAlignment="1">
      <alignment horizontal="justify" vertical="top"/>
    </xf>
    <xf numFmtId="0" fontId="0" fillId="0" borderId="0" xfId="0"/>
    <xf numFmtId="0" fontId="5" fillId="5" borderId="0" xfId="0" applyFont="1" applyFill="1" applyAlignment="1">
      <alignment horizontal="center"/>
    </xf>
    <xf numFmtId="0" fontId="4" fillId="0" borderId="0" xfId="0" applyFont="1" applyAlignment="1">
      <alignment horizontal="justify" vertical="top"/>
    </xf>
    <xf numFmtId="0" fontId="0" fillId="0" borderId="5" xfId="0" applyBorder="1"/>
    <xf numFmtId="0" fontId="0" fillId="0" borderId="0" xfId="0"/>
    <xf numFmtId="11" fontId="0" fillId="0" borderId="3" xfId="0" applyNumberFormat="1" applyFill="1" applyBorder="1"/>
    <xf numFmtId="0" fontId="0" fillId="0" borderId="4" xfId="0" applyFill="1" applyBorder="1"/>
    <xf numFmtId="0" fontId="0" fillId="0" borderId="2" xfId="0" applyFill="1" applyBorder="1"/>
    <xf numFmtId="0" fontId="0" fillId="0" borderId="3" xfId="0" applyFill="1" applyBorder="1"/>
    <xf numFmtId="11" fontId="0" fillId="0" borderId="4" xfId="0" applyNumberFormat="1" applyFill="1" applyBorder="1"/>
    <xf numFmtId="11" fontId="0" fillId="0" borderId="2" xfId="0" applyNumberFormat="1" applyFill="1" applyBorder="1"/>
    <xf numFmtId="0" fontId="6" fillId="0" borderId="0" xfId="0" applyFont="1" applyAlignment="1">
      <alignment horizontal="center"/>
    </xf>
    <xf numFmtId="0" fontId="2" fillId="0" borderId="1" xfId="0" applyFont="1" applyBorder="1" applyAlignment="1">
      <alignment horizontal="left"/>
    </xf>
  </cellXfs>
  <cellStyles count="1">
    <cellStyle name="Normal" xfId="0" builtinId="0"/>
  </cellStyles>
  <dxfs count="0"/>
  <tableStyles count="0" defaultTableStyle="TableStyleMedium9"/>
  <colors>
    <mruColors>
      <color rgb="FFFF9B50"/>
      <color rgb="FFFF4E4B"/>
    </mruColors>
  </colors>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Range Precision, Center Spot</a:t>
            </a:r>
          </a:p>
        </c:rich>
      </c:tx>
    </c:title>
    <c:plotArea>
      <c:layout/>
      <c:barChart>
        <c:barDir val="col"/>
        <c:grouping val="clustered"/>
        <c:ser>
          <c:idx val="0"/>
          <c:order val="0"/>
          <c:tx>
            <c:v>532 PMT</c:v>
          </c:tx>
          <c:spPr>
            <a:solidFill>
              <a:srgbClr val="008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'PP1'!$K$15:$K$23</c:f>
              <c:numCache>
                <c:formatCode>General</c:formatCode>
                <c:ptCount val="9"/>
                <c:pt idx="0">
                  <c:v>0.0154472</c:v>
                </c:pt>
                <c:pt idx="1">
                  <c:v>0.00442031</c:v>
                </c:pt>
                <c:pt idx="2">
                  <c:v>0.0223558</c:v>
                </c:pt>
                <c:pt idx="3">
                  <c:v>0.0266302</c:v>
                </c:pt>
                <c:pt idx="4">
                  <c:v>0.0441272</c:v>
                </c:pt>
                <c:pt idx="5">
                  <c:v>0.0515174</c:v>
                </c:pt>
                <c:pt idx="6">
                  <c:v>0.0625195</c:v>
                </c:pt>
                <c:pt idx="7">
                  <c:v>0.129909</c:v>
                </c:pt>
                <c:pt idx="8">
                  <c:v>0.0920772</c:v>
                </c:pt>
              </c:numCache>
            </c:numRef>
          </c:val>
        </c:ser>
        <c:ser>
          <c:idx val="1"/>
          <c:order val="1"/>
          <c:tx>
            <c:v>1030 SPCM</c:v>
          </c:tx>
          <c:spPr>
            <a:solidFill>
              <a:srgbClr val="FF0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'PP2'!$K$15:$K$23</c:f>
              <c:numCache>
                <c:formatCode>General</c:formatCode>
                <c:ptCount val="9"/>
                <c:pt idx="0">
                  <c:v>0.018109</c:v>
                </c:pt>
                <c:pt idx="1">
                  <c:v>0.00434301</c:v>
                </c:pt>
                <c:pt idx="2">
                  <c:v>0.0278179</c:v>
                </c:pt>
                <c:pt idx="3">
                  <c:v>0.0329294</c:v>
                </c:pt>
                <c:pt idx="4">
                  <c:v>0.0548939</c:v>
                </c:pt>
                <c:pt idx="5">
                  <c:v>0.0634345</c:v>
                </c:pt>
                <c:pt idx="6">
                  <c:v>0.076253</c:v>
                </c:pt>
                <c:pt idx="7">
                  <c:v>0.157806</c:v>
                </c:pt>
                <c:pt idx="8">
                  <c:v>0.146857</c:v>
                </c:pt>
              </c:numCache>
            </c:numRef>
          </c:val>
        </c:ser>
        <c:ser>
          <c:idx val="2"/>
          <c:order val="2"/>
          <c:tx>
            <c:v>1064 IPD</c:v>
          </c:tx>
          <c:spPr>
            <a:solidFill>
              <a:srgbClr val="FF66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'PP3'!$K$15:$K$23</c:f>
              <c:numCache>
                <c:formatCode>General</c:formatCode>
                <c:ptCount val="9"/>
                <c:pt idx="0">
                  <c:v>0.0174613</c:v>
                </c:pt>
                <c:pt idx="1">
                  <c:v>0.00442348</c:v>
                </c:pt>
                <c:pt idx="2">
                  <c:v>0.0266205</c:v>
                </c:pt>
                <c:pt idx="3">
                  <c:v>0.0320108</c:v>
                </c:pt>
                <c:pt idx="4">
                  <c:v>0.0551443</c:v>
                </c:pt>
                <c:pt idx="5">
                  <c:v>0.0615201</c:v>
                </c:pt>
                <c:pt idx="6">
                  <c:v>0.0746932</c:v>
                </c:pt>
                <c:pt idx="7">
                  <c:v>0.157269</c:v>
                </c:pt>
                <c:pt idx="8">
                  <c:v>0.124162</c:v>
                </c:pt>
              </c:numCache>
            </c:numRef>
          </c:val>
        </c:ser>
        <c:ser>
          <c:idx val="3"/>
          <c:order val="3"/>
          <c:tx>
            <c:v>Proposed Requirement</c:v>
          </c:tx>
          <c:spPr>
            <a:solidFill>
              <a:srgbClr val="3366FF"/>
            </a:solidFill>
          </c:spPr>
          <c:val>
            <c:numRef>
              <c:f>REQ!$E$9:$E$17</c:f>
              <c:numCache>
                <c:formatCode>General</c:formatCode>
                <c:ptCount val="9"/>
                <c:pt idx="0">
                  <c:v>0.0231708</c:v>
                </c:pt>
                <c:pt idx="1">
                  <c:v>0.006630465</c:v>
                </c:pt>
                <c:pt idx="2">
                  <c:v>0.0335337</c:v>
                </c:pt>
                <c:pt idx="3">
                  <c:v>0.0399453</c:v>
                </c:pt>
                <c:pt idx="4">
                  <c:v>0.0661908</c:v>
                </c:pt>
                <c:pt idx="5">
                  <c:v>0.0772761</c:v>
                </c:pt>
                <c:pt idx="6">
                  <c:v>0.09377925</c:v>
                </c:pt>
                <c:pt idx="7">
                  <c:v>0.1948635</c:v>
                </c:pt>
                <c:pt idx="8">
                  <c:v>0.1381158</c:v>
                </c:pt>
              </c:numCache>
            </c:numRef>
          </c:val>
        </c:ser>
        <c:axId val="496786984"/>
        <c:axId val="496808808"/>
      </c:barChart>
      <c:catAx>
        <c:axId val="496786984"/>
        <c:scaling>
          <c:orientation val="minMax"/>
        </c:scaling>
        <c:axPos val="b"/>
        <c:title>
          <c:tx>
            <c:rich>
              <a:bodyPr/>
              <a:lstStyle/>
              <a:p>
                <a:pPr>
                  <a:defRPr/>
                </a:pPr>
                <a:r>
                  <a:rPr lang="en-US"/>
                  <a:t>Design Case</a:t>
                </a:r>
              </a:p>
            </c:rich>
          </c:tx>
        </c:title>
        <c:tickLblPos val="nextTo"/>
        <c:crossAx val="496808808"/>
        <c:crosses val="autoZero"/>
        <c:auto val="1"/>
        <c:lblAlgn val="ctr"/>
        <c:lblOffset val="100"/>
      </c:catAx>
      <c:valAx>
        <c:axId val="496808808"/>
        <c:scaling>
          <c:orientation val="minMax"/>
        </c:scaling>
        <c:axPos val="l"/>
        <c:majorGridlines/>
        <c:title>
          <c:tx>
            <c:rich>
              <a:bodyPr/>
              <a:lstStyle/>
              <a:p>
                <a:pPr>
                  <a:defRPr/>
                </a:pPr>
                <a:r>
                  <a:rPr lang="en-US"/>
                  <a:t>100-shot Range Standard Deviation (m)</a:t>
                </a:r>
              </a:p>
            </c:rich>
          </c:tx>
        </c:title>
        <c:numFmt formatCode="General" sourceLinked="1"/>
        <c:tickLblPos val="nextTo"/>
        <c:crossAx val="496786984"/>
        <c:crosses val="autoZero"/>
        <c:crossBetween val="between"/>
      </c:valAx>
    </c:plotArea>
    <c:legend>
      <c:legendPos val="r"/>
    </c:legend>
    <c:plotVisOnly val="1"/>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Mean Soil Photoelectrons, 1 shot, Center Spot</a:t>
            </a:r>
          </a:p>
        </c:rich>
      </c:tx>
    </c:title>
    <c:plotArea>
      <c:layout/>
      <c:barChart>
        <c:barDir val="col"/>
        <c:grouping val="clustered"/>
        <c:ser>
          <c:idx val="0"/>
          <c:order val="0"/>
          <c:tx>
            <c:v>532 PMT, min cover</c:v>
          </c:tx>
          <c:spPr>
            <a:solidFill>
              <a:srgbClr val="008000"/>
            </a:solidFill>
            <a:ln>
              <a:solidFill>
                <a:schemeClr val="tx1"/>
              </a:solidFill>
            </a:ln>
          </c:spPr>
          <c:cat>
            <c:strLit>
              <c:ptCount val="3"/>
              <c:pt idx="0">
                <c:v>_x0008_Tropical</c:v>
              </c:pt>
              <c:pt idx="1">
                <c:v>	Temperate</c:v>
              </c:pt>
              <c:pt idx="2">
                <c:v>_x0006_Boreal</c:v>
              </c:pt>
            </c:strLit>
          </c:cat>
          <c:val>
            <c:numRef>
              <c:f>('PP1'!$E$44,'PP1'!$E$47,'PP1'!$E$50)</c:f>
              <c:numCache>
                <c:formatCode>General</c:formatCode>
                <c:ptCount val="3"/>
                <c:pt idx="0">
                  <c:v>0.787117</c:v>
                </c:pt>
                <c:pt idx="1">
                  <c:v>2.9247</c:v>
                </c:pt>
                <c:pt idx="2">
                  <c:v>2.9247</c:v>
                </c:pt>
              </c:numCache>
            </c:numRef>
          </c:val>
        </c:ser>
        <c:ser>
          <c:idx val="1"/>
          <c:order val="1"/>
          <c:tx>
            <c:v>532 PMT, max cover</c:v>
          </c:tx>
          <c:spPr>
            <a:solidFill>
              <a:srgbClr val="CCFFCC"/>
            </a:solidFill>
            <a:ln>
              <a:solidFill>
                <a:schemeClr val="tx1"/>
              </a:solidFill>
            </a:ln>
          </c:spPr>
          <c:val>
            <c:numRef>
              <c:f>('PP1'!$H$44,'PP1'!$H$47,'PP1'!$H$50)</c:f>
              <c:numCache>
                <c:formatCode>General</c:formatCode>
                <c:ptCount val="3"/>
                <c:pt idx="0">
                  <c:v>0.0112445</c:v>
                </c:pt>
                <c:pt idx="1">
                  <c:v>0.0324967</c:v>
                </c:pt>
                <c:pt idx="2">
                  <c:v>1.29987</c:v>
                </c:pt>
              </c:numCache>
            </c:numRef>
          </c:val>
        </c:ser>
        <c:ser>
          <c:idx val="2"/>
          <c:order val="2"/>
          <c:tx>
            <c:v>1030 SPCM, min cover</c:v>
          </c:tx>
          <c:spPr>
            <a:solidFill>
              <a:srgbClr val="FF0000"/>
            </a:solidFill>
            <a:ln>
              <a:solidFill>
                <a:schemeClr val="tx1"/>
              </a:solidFill>
            </a:ln>
          </c:spPr>
          <c:val>
            <c:numRef>
              <c:f>('PP2'!$E$46,'PP2'!$E$49,'PP2'!$E$52)</c:f>
              <c:numCache>
                <c:formatCode>General</c:formatCode>
                <c:ptCount val="3"/>
                <c:pt idx="0">
                  <c:v>2.3322</c:v>
                </c:pt>
                <c:pt idx="1">
                  <c:v>4.49968</c:v>
                </c:pt>
                <c:pt idx="2">
                  <c:v>4.49968</c:v>
                </c:pt>
              </c:numCache>
            </c:numRef>
          </c:val>
        </c:ser>
        <c:ser>
          <c:idx val="3"/>
          <c:order val="3"/>
          <c:tx>
            <c:v>1030 SPCM, max cover</c:v>
          </c:tx>
          <c:spPr>
            <a:solidFill>
              <a:srgbClr val="FF4E4B"/>
            </a:solidFill>
            <a:ln>
              <a:solidFill>
                <a:schemeClr val="tx1"/>
              </a:solidFill>
            </a:ln>
          </c:spPr>
          <c:val>
            <c:numRef>
              <c:f>('PP2'!$H$46,'PP2'!$H$49,'PP2'!$H$52)</c:f>
              <c:numCache>
                <c:formatCode>General</c:formatCode>
                <c:ptCount val="3"/>
                <c:pt idx="0">
                  <c:v>0.0333171</c:v>
                </c:pt>
                <c:pt idx="1">
                  <c:v>0.0499965</c:v>
                </c:pt>
                <c:pt idx="2">
                  <c:v>1.99986</c:v>
                </c:pt>
              </c:numCache>
            </c:numRef>
          </c:val>
        </c:ser>
        <c:ser>
          <c:idx val="4"/>
          <c:order val="4"/>
          <c:tx>
            <c:v>1064 IPD, min cover</c:v>
          </c:tx>
          <c:spPr>
            <a:solidFill>
              <a:srgbClr val="FF6600"/>
            </a:solidFill>
            <a:ln>
              <a:solidFill>
                <a:schemeClr val="tx1"/>
              </a:solidFill>
            </a:ln>
          </c:spPr>
          <c:val>
            <c:numRef>
              <c:f>('PP3'!$E$46,'PP3'!$E$49,'PP3'!$E$52)</c:f>
              <c:numCache>
                <c:formatCode>General</c:formatCode>
                <c:ptCount val="3"/>
                <c:pt idx="0">
                  <c:v>2.32785</c:v>
                </c:pt>
                <c:pt idx="1">
                  <c:v>4.4913</c:v>
                </c:pt>
                <c:pt idx="2">
                  <c:v>4.4913</c:v>
                </c:pt>
              </c:numCache>
            </c:numRef>
          </c:val>
        </c:ser>
        <c:ser>
          <c:idx val="5"/>
          <c:order val="5"/>
          <c:tx>
            <c:v>1064 IPD, max cover</c:v>
          </c:tx>
          <c:spPr>
            <a:solidFill>
              <a:srgbClr val="FF9B50"/>
            </a:solidFill>
            <a:ln>
              <a:solidFill>
                <a:schemeClr val="tx1"/>
              </a:solidFill>
            </a:ln>
          </c:spPr>
          <c:val>
            <c:numRef>
              <c:f>('PP3'!$H$46,'PP3'!$H$49,'PP3'!$H$52)</c:f>
              <c:numCache>
                <c:formatCode>General</c:formatCode>
                <c:ptCount val="3"/>
                <c:pt idx="0">
                  <c:v>0.0332551</c:v>
                </c:pt>
                <c:pt idx="1">
                  <c:v>0.0499034</c:v>
                </c:pt>
                <c:pt idx="2">
                  <c:v>1.99613</c:v>
                </c:pt>
              </c:numCache>
            </c:numRef>
          </c:val>
        </c:ser>
        <c:axId val="469688328"/>
        <c:axId val="469695640"/>
      </c:barChart>
      <c:catAx>
        <c:axId val="469688328"/>
        <c:scaling>
          <c:orientation val="minMax"/>
        </c:scaling>
        <c:axPos val="b"/>
        <c:title>
          <c:tx>
            <c:rich>
              <a:bodyPr/>
              <a:lstStyle/>
              <a:p>
                <a:pPr>
                  <a:defRPr/>
                </a:pPr>
                <a:r>
                  <a:rPr lang="en-US"/>
                  <a:t>Design Case</a:t>
                </a:r>
              </a:p>
            </c:rich>
          </c:tx>
        </c:title>
        <c:tickLblPos val="nextTo"/>
        <c:crossAx val="469695640"/>
        <c:crosses val="autoZero"/>
        <c:auto val="1"/>
        <c:lblAlgn val="ctr"/>
        <c:lblOffset val="100"/>
      </c:catAx>
      <c:valAx>
        <c:axId val="469695640"/>
        <c:scaling>
          <c:orientation val="minMax"/>
        </c:scaling>
        <c:axPos val="l"/>
        <c:majorGridlines/>
        <c:title>
          <c:tx>
            <c:rich>
              <a:bodyPr/>
              <a:lstStyle/>
              <a:p>
                <a:pPr>
                  <a:defRPr/>
                </a:pPr>
                <a:r>
                  <a:rPr lang="en-US"/>
                  <a:t>Mean soil photoelectrons, 1 shot</a:t>
                </a:r>
              </a:p>
            </c:rich>
          </c:tx>
          <c:layout>
            <c:manualLayout>
              <c:xMode val="edge"/>
              <c:yMode val="edge"/>
              <c:x val="0.0243064548879814"/>
              <c:y val="0.290553552793853"/>
            </c:manualLayout>
          </c:layout>
        </c:title>
        <c:numFmt formatCode="General" sourceLinked="1"/>
        <c:tickLblPos val="nextTo"/>
        <c:crossAx val="469688328"/>
        <c:crosses val="autoZero"/>
        <c:crossBetween val="between"/>
      </c:valAx>
    </c:plotArea>
    <c:legend>
      <c:legendPos val="r"/>
    </c:legend>
    <c:plotVisOnly val="1"/>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Mean Veg Photoelectrons, 1 shot, Center Spot</a:t>
            </a:r>
          </a:p>
        </c:rich>
      </c:tx>
    </c:title>
    <c:plotArea>
      <c:layout/>
      <c:barChart>
        <c:barDir val="col"/>
        <c:grouping val="clustered"/>
        <c:ser>
          <c:idx val="0"/>
          <c:order val="0"/>
          <c:tx>
            <c:v>532 PMT, min cover</c:v>
          </c:tx>
          <c:spPr>
            <a:solidFill>
              <a:srgbClr val="008000"/>
            </a:solidFill>
            <a:ln>
              <a:solidFill>
                <a:schemeClr val="tx1"/>
              </a:solidFill>
            </a:ln>
          </c:spPr>
          <c:cat>
            <c:strLit>
              <c:ptCount val="3"/>
              <c:pt idx="0">
                <c:v>_x0008_Tropical</c:v>
              </c:pt>
              <c:pt idx="1">
                <c:v>	Temperate</c:v>
              </c:pt>
              <c:pt idx="2">
                <c:v>_x0006_Boreal</c:v>
              </c:pt>
            </c:strLit>
          </c:cat>
          <c:val>
            <c:numRef>
              <c:f>('PP1'!$K$44,'PP1'!$K$47,'PP1'!$K$50)</c:f>
              <c:numCache>
                <c:formatCode>General</c:formatCode>
                <c:ptCount val="3"/>
                <c:pt idx="0">
                  <c:v>0.18677</c:v>
                </c:pt>
                <c:pt idx="1">
                  <c:v>0.178769</c:v>
                </c:pt>
                <c:pt idx="2">
                  <c:v>0.148974</c:v>
                </c:pt>
              </c:numCache>
            </c:numRef>
          </c:val>
        </c:ser>
        <c:ser>
          <c:idx val="1"/>
          <c:order val="1"/>
          <c:tx>
            <c:v>532 PMT, max cover</c:v>
          </c:tx>
          <c:spPr>
            <a:solidFill>
              <a:srgbClr val="CCFFCC"/>
            </a:solidFill>
            <a:ln>
              <a:solidFill>
                <a:schemeClr val="tx1"/>
              </a:solidFill>
            </a:ln>
          </c:spPr>
          <c:val>
            <c:numRef>
              <c:f>('PP1'!$N$44,'PP1'!$N$47,'PP1'!$N$50)</c:f>
              <c:numCache>
                <c:formatCode>General</c:formatCode>
                <c:ptCount val="3"/>
                <c:pt idx="0">
                  <c:v>0.616339</c:v>
                </c:pt>
                <c:pt idx="1">
                  <c:v>1.76981</c:v>
                </c:pt>
                <c:pt idx="2">
                  <c:v>0.893845</c:v>
                </c:pt>
              </c:numCache>
            </c:numRef>
          </c:val>
        </c:ser>
        <c:ser>
          <c:idx val="2"/>
          <c:order val="2"/>
          <c:tx>
            <c:v>1030 SPCM, min cover</c:v>
          </c:tx>
          <c:spPr>
            <a:solidFill>
              <a:srgbClr val="FF0000"/>
            </a:solidFill>
            <a:ln>
              <a:solidFill>
                <a:schemeClr val="tx1"/>
              </a:solidFill>
            </a:ln>
          </c:spPr>
          <c:val>
            <c:numRef>
              <c:f>('PP2'!$K$46,'PP2'!$K$49,'PP2'!$K$52)</c:f>
              <c:numCache>
                <c:formatCode>General</c:formatCode>
                <c:ptCount val="3"/>
                <c:pt idx="0">
                  <c:v>1.49877</c:v>
                </c:pt>
                <c:pt idx="1">
                  <c:v>0.744894</c:v>
                </c:pt>
                <c:pt idx="2">
                  <c:v>0.546255</c:v>
                </c:pt>
              </c:numCache>
            </c:numRef>
          </c:val>
        </c:ser>
        <c:ser>
          <c:idx val="3"/>
          <c:order val="3"/>
          <c:tx>
            <c:v>1030 SPCM, max cover</c:v>
          </c:tx>
          <c:spPr>
            <a:solidFill>
              <a:srgbClr val="FF4E4B"/>
            </a:solidFill>
            <a:ln>
              <a:solidFill>
                <a:schemeClr val="tx1"/>
              </a:solidFill>
            </a:ln>
          </c:spPr>
          <c:val>
            <c:numRef>
              <c:f>('PP2'!$N$46,'PP2'!$N$49,'PP2'!$N$52)</c:f>
              <c:numCache>
                <c:formatCode>General</c:formatCode>
                <c:ptCount val="3"/>
                <c:pt idx="0">
                  <c:v>4.94593</c:v>
                </c:pt>
                <c:pt idx="1">
                  <c:v>7.37445</c:v>
                </c:pt>
                <c:pt idx="2">
                  <c:v>3.27753</c:v>
                </c:pt>
              </c:numCache>
            </c:numRef>
          </c:val>
        </c:ser>
        <c:ser>
          <c:idx val="4"/>
          <c:order val="4"/>
          <c:tx>
            <c:v>1064 IPD, min cover</c:v>
          </c:tx>
          <c:spPr>
            <a:solidFill>
              <a:srgbClr val="FF6600"/>
            </a:solidFill>
            <a:ln>
              <a:solidFill>
                <a:schemeClr val="tx1"/>
              </a:solidFill>
            </a:ln>
          </c:spPr>
          <c:val>
            <c:numRef>
              <c:f>('PP3'!$K$46,'PP3'!$K$49,'PP3'!$K$52)</c:f>
              <c:numCache>
                <c:formatCode>General</c:formatCode>
                <c:ptCount val="3"/>
                <c:pt idx="0">
                  <c:v>1.49598</c:v>
                </c:pt>
                <c:pt idx="1">
                  <c:v>0.743507</c:v>
                </c:pt>
                <c:pt idx="2">
                  <c:v>0.545238</c:v>
                </c:pt>
              </c:numCache>
            </c:numRef>
          </c:val>
        </c:ser>
        <c:ser>
          <c:idx val="5"/>
          <c:order val="5"/>
          <c:tx>
            <c:v>1064 IPD, max cover</c:v>
          </c:tx>
          <c:spPr>
            <a:solidFill>
              <a:srgbClr val="FF9B50"/>
            </a:solidFill>
            <a:ln>
              <a:solidFill>
                <a:schemeClr val="tx1"/>
              </a:solidFill>
            </a:ln>
          </c:spPr>
          <c:val>
            <c:numRef>
              <c:f>('PP3'!$N$46,'PP3'!$N$49,'PP3'!$N$52)</c:f>
              <c:numCache>
                <c:formatCode>General</c:formatCode>
                <c:ptCount val="3"/>
                <c:pt idx="0">
                  <c:v>4.93672</c:v>
                </c:pt>
                <c:pt idx="1">
                  <c:v>7.36072</c:v>
                </c:pt>
                <c:pt idx="2">
                  <c:v>3.27143</c:v>
                </c:pt>
              </c:numCache>
            </c:numRef>
          </c:val>
        </c:ser>
        <c:axId val="469743720"/>
        <c:axId val="497030264"/>
      </c:barChart>
      <c:catAx>
        <c:axId val="469743720"/>
        <c:scaling>
          <c:orientation val="minMax"/>
        </c:scaling>
        <c:axPos val="b"/>
        <c:title>
          <c:tx>
            <c:rich>
              <a:bodyPr/>
              <a:lstStyle/>
              <a:p>
                <a:pPr>
                  <a:defRPr/>
                </a:pPr>
                <a:r>
                  <a:rPr lang="en-US"/>
                  <a:t>Design Case</a:t>
                </a:r>
              </a:p>
            </c:rich>
          </c:tx>
        </c:title>
        <c:tickLblPos val="nextTo"/>
        <c:crossAx val="497030264"/>
        <c:crosses val="autoZero"/>
        <c:auto val="1"/>
        <c:lblAlgn val="ctr"/>
        <c:lblOffset val="100"/>
      </c:catAx>
      <c:valAx>
        <c:axId val="497030264"/>
        <c:scaling>
          <c:orientation val="minMax"/>
        </c:scaling>
        <c:axPos val="l"/>
        <c:majorGridlines/>
        <c:title>
          <c:tx>
            <c:rich>
              <a:bodyPr/>
              <a:lstStyle/>
              <a:p>
                <a:pPr>
                  <a:defRPr/>
                </a:pPr>
                <a:r>
                  <a:rPr lang="en-US"/>
                  <a:t>Mean veg photoelectrons, 1 shot</a:t>
                </a:r>
              </a:p>
            </c:rich>
          </c:tx>
          <c:layout>
            <c:manualLayout>
              <c:xMode val="edge"/>
              <c:yMode val="edge"/>
              <c:x val="0.0243064548879814"/>
              <c:y val="0.290553552793853"/>
            </c:manualLayout>
          </c:layout>
        </c:title>
        <c:numFmt formatCode="General" sourceLinked="1"/>
        <c:tickLblPos val="nextTo"/>
        <c:crossAx val="469743720"/>
        <c:crosses val="autoZero"/>
        <c:crossBetween val="between"/>
      </c:valAx>
    </c:plotArea>
    <c:legend>
      <c:legendPos val="r"/>
    </c:legend>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Range Bias, Center Spot</a:t>
            </a:r>
          </a:p>
        </c:rich>
      </c:tx>
    </c:title>
    <c:plotArea>
      <c:layout/>
      <c:barChart>
        <c:barDir val="col"/>
        <c:grouping val="clustered"/>
        <c:ser>
          <c:idx val="0"/>
          <c:order val="0"/>
          <c:tx>
            <c:v>532 PMT</c:v>
          </c:tx>
          <c:spPr>
            <a:solidFill>
              <a:srgbClr val="008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'PP1'!$N$15:$N$23</c:f>
              <c:numCache>
                <c:formatCode>General</c:formatCode>
                <c:ptCount val="9"/>
                <c:pt idx="0">
                  <c:v>-0.00818847</c:v>
                </c:pt>
                <c:pt idx="1">
                  <c:v>-0.0212091</c:v>
                </c:pt>
                <c:pt idx="2">
                  <c:v>-0.00550326</c:v>
                </c:pt>
                <c:pt idx="3">
                  <c:v>-0.00368432</c:v>
                </c:pt>
                <c:pt idx="4">
                  <c:v>-0.00116824</c:v>
                </c:pt>
                <c:pt idx="5">
                  <c:v>-0.0016439</c:v>
                </c:pt>
                <c:pt idx="6">
                  <c:v>-0.00110113</c:v>
                </c:pt>
                <c:pt idx="7">
                  <c:v>-0.000243183</c:v>
                </c:pt>
                <c:pt idx="8">
                  <c:v>-0.000493989</c:v>
                </c:pt>
              </c:numCache>
            </c:numRef>
          </c:val>
        </c:ser>
        <c:ser>
          <c:idx val="1"/>
          <c:order val="1"/>
          <c:tx>
            <c:v>1030 SPCM</c:v>
          </c:tx>
          <c:spPr>
            <a:solidFill>
              <a:srgbClr val="FF0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'PP2'!$N$15:$N$23</c:f>
              <c:numCache>
                <c:formatCode>General</c:formatCode>
                <c:ptCount val="9"/>
                <c:pt idx="0">
                  <c:v>-0.0484529</c:v>
                </c:pt>
                <c:pt idx="1">
                  <c:v>-0.0267998</c:v>
                </c:pt>
                <c:pt idx="2">
                  <c:v>-0.0637682</c:v>
                </c:pt>
                <c:pt idx="3">
                  <c:v>-0.0435239</c:v>
                </c:pt>
                <c:pt idx="4">
                  <c:v>-0.0148419</c:v>
                </c:pt>
                <c:pt idx="5">
                  <c:v>-0.0521329</c:v>
                </c:pt>
                <c:pt idx="6">
                  <c:v>-0.0352577</c:v>
                </c:pt>
                <c:pt idx="7">
                  <c:v>-0.00803126</c:v>
                </c:pt>
                <c:pt idx="8">
                  <c:v>-0.0602436</c:v>
                </c:pt>
              </c:numCache>
            </c:numRef>
          </c:val>
        </c:ser>
        <c:ser>
          <c:idx val="2"/>
          <c:order val="2"/>
          <c:tx>
            <c:v>1064 IPD</c:v>
          </c:tx>
          <c:spPr>
            <a:solidFill>
              <a:srgbClr val="FF66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'PP3'!$N$15:$N$23</c:f>
              <c:numCache>
                <c:formatCode>General</c:formatCode>
                <c:ptCount val="9"/>
                <c:pt idx="0">
                  <c:v>-0.00614058</c:v>
                </c:pt>
                <c:pt idx="1">
                  <c:v>-0.0211626</c:v>
                </c:pt>
                <c:pt idx="2">
                  <c:v>-0.00378016</c:v>
                </c:pt>
                <c:pt idx="3">
                  <c:v>-0.00253038</c:v>
                </c:pt>
                <c:pt idx="4">
                  <c:v>-0.000785844</c:v>
                </c:pt>
                <c:pt idx="5">
                  <c:v>-0.00113863</c:v>
                </c:pt>
                <c:pt idx="6">
                  <c:v>-0.00076345</c:v>
                </c:pt>
                <c:pt idx="7">
                  <c:v>-0.000162389</c:v>
                </c:pt>
                <c:pt idx="8">
                  <c:v>-0.000306241</c:v>
                </c:pt>
              </c:numCache>
            </c:numRef>
          </c:val>
        </c:ser>
        <c:ser>
          <c:idx val="3"/>
          <c:order val="3"/>
          <c:tx>
            <c:v>Requirement</c:v>
          </c:tx>
          <c:spPr>
            <a:solidFill>
              <a:srgbClr val="3366FF"/>
            </a:solidFill>
          </c:spPr>
          <c:val>
            <c:numRef>
              <c:f>REQ!$H$9:$H$17</c:f>
              <c:numCache>
                <c:formatCode>General</c:formatCode>
                <c:ptCount val="9"/>
                <c:pt idx="0">
                  <c:v>-0.012282705</c:v>
                </c:pt>
                <c:pt idx="1">
                  <c:v>-0.03181365</c:v>
                </c:pt>
                <c:pt idx="2">
                  <c:v>-0.00825489</c:v>
                </c:pt>
                <c:pt idx="3">
                  <c:v>-0.00552648</c:v>
                </c:pt>
                <c:pt idx="4">
                  <c:v>-0.00175236</c:v>
                </c:pt>
                <c:pt idx="5">
                  <c:v>-0.00246585</c:v>
                </c:pt>
                <c:pt idx="6">
                  <c:v>-0.001651695</c:v>
                </c:pt>
                <c:pt idx="7">
                  <c:v>-0.0003647745</c:v>
                </c:pt>
                <c:pt idx="8">
                  <c:v>-0.0007409835</c:v>
                </c:pt>
              </c:numCache>
            </c:numRef>
          </c:val>
        </c:ser>
        <c:axId val="564427608"/>
        <c:axId val="564864120"/>
      </c:barChart>
      <c:catAx>
        <c:axId val="564427608"/>
        <c:scaling>
          <c:orientation val="minMax"/>
        </c:scaling>
        <c:axPos val="b"/>
        <c:title>
          <c:tx>
            <c:rich>
              <a:bodyPr/>
              <a:lstStyle/>
              <a:p>
                <a:pPr>
                  <a:defRPr/>
                </a:pPr>
                <a:r>
                  <a:rPr lang="en-US"/>
                  <a:t>Design Case</a:t>
                </a:r>
              </a:p>
            </c:rich>
          </c:tx>
        </c:title>
        <c:tickLblPos val="high"/>
        <c:crossAx val="564864120"/>
        <c:crosses val="autoZero"/>
        <c:auto val="1"/>
        <c:lblAlgn val="ctr"/>
        <c:lblOffset val="100"/>
        <c:tickLblSkip val="1"/>
        <c:tickMarkSkip val="1"/>
      </c:catAx>
      <c:valAx>
        <c:axId val="564864120"/>
        <c:scaling>
          <c:orientation val="minMax"/>
        </c:scaling>
        <c:axPos val="l"/>
        <c:majorGridlines/>
        <c:title>
          <c:tx>
            <c:rich>
              <a:bodyPr/>
              <a:lstStyle/>
              <a:p>
                <a:pPr>
                  <a:defRPr/>
                </a:pPr>
                <a:r>
                  <a:rPr lang="en-US"/>
                  <a:t>Range Bias (m)</a:t>
                </a:r>
              </a:p>
            </c:rich>
          </c:tx>
        </c:title>
        <c:numFmt formatCode="General" sourceLinked="1"/>
        <c:tickLblPos val="nextTo"/>
        <c:crossAx val="564427608"/>
        <c:crosses val="autoZero"/>
        <c:crossBetween val="between"/>
      </c:valAx>
    </c:plotArea>
    <c:legend>
      <c:legendPos val="r"/>
    </c:legend>
    <c:plotVisOnly val="1"/>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Range Precision, Side Spot</a:t>
            </a:r>
          </a:p>
        </c:rich>
      </c:tx>
    </c:title>
    <c:plotArea>
      <c:layout/>
      <c:barChart>
        <c:barDir val="col"/>
        <c:grouping val="clustered"/>
        <c:ser>
          <c:idx val="0"/>
          <c:order val="0"/>
          <c:tx>
            <c:v>532 PMT</c:v>
          </c:tx>
          <c:spPr>
            <a:solidFill>
              <a:srgbClr val="008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'PP1'!$J$15:$J$23</c:f>
              <c:numCache>
                <c:formatCode>General</c:formatCode>
                <c:ptCount val="9"/>
                <c:pt idx="0">
                  <c:v>0.0218465</c:v>
                </c:pt>
                <c:pt idx="1">
                  <c:v>0.00625087</c:v>
                </c:pt>
                <c:pt idx="2">
                  <c:v>0.0311453</c:v>
                </c:pt>
                <c:pt idx="3">
                  <c:v>0.0367427</c:v>
                </c:pt>
                <c:pt idx="4">
                  <c:v>0.0578052</c:v>
                </c:pt>
                <c:pt idx="5">
                  <c:v>0.0726705</c:v>
                </c:pt>
                <c:pt idx="6">
                  <c:v>0.0880063</c:v>
                </c:pt>
                <c:pt idx="7">
                  <c:v>0.178933</c:v>
                </c:pt>
                <c:pt idx="8">
                  <c:v>0.115591</c:v>
                </c:pt>
              </c:numCache>
            </c:numRef>
          </c:val>
        </c:ser>
        <c:ser>
          <c:idx val="1"/>
          <c:order val="1"/>
          <c:tx>
            <c:v>1030 SPCM</c:v>
          </c:tx>
          <c:spPr>
            <a:solidFill>
              <a:srgbClr val="FF0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'PP2'!$J$15:$J$23</c:f>
              <c:numCache>
                <c:formatCode>General</c:formatCode>
                <c:ptCount val="9"/>
                <c:pt idx="0">
                  <c:v>0.0256063</c:v>
                </c:pt>
                <c:pt idx="1">
                  <c:v>0.00614372</c:v>
                </c:pt>
                <c:pt idx="2">
                  <c:v>0.0389799</c:v>
                </c:pt>
                <c:pt idx="3">
                  <c:v>0.0458771</c:v>
                </c:pt>
                <c:pt idx="4">
                  <c:v>0.073429</c:v>
                </c:pt>
                <c:pt idx="5">
                  <c:v>0.0892454</c:v>
                </c:pt>
                <c:pt idx="6">
                  <c:v>0.107024</c:v>
                </c:pt>
                <c:pt idx="7">
                  <c:v>0.214159</c:v>
                </c:pt>
                <c:pt idx="8">
                  <c:v>0.187241</c:v>
                </c:pt>
              </c:numCache>
            </c:numRef>
          </c:val>
        </c:ser>
        <c:ser>
          <c:idx val="2"/>
          <c:order val="2"/>
          <c:tx>
            <c:v>1064 IPD</c:v>
          </c:tx>
          <c:spPr>
            <a:solidFill>
              <a:srgbClr val="FF66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'PP3'!$J$15:$J$23</c:f>
              <c:numCache>
                <c:formatCode>General</c:formatCode>
                <c:ptCount val="9"/>
                <c:pt idx="0">
                  <c:v>0.0246844</c:v>
                </c:pt>
                <c:pt idx="1">
                  <c:v>0.00625536</c:v>
                </c:pt>
                <c:pt idx="2">
                  <c:v>0.037419</c:v>
                </c:pt>
                <c:pt idx="3">
                  <c:v>0.0447511</c:v>
                </c:pt>
                <c:pt idx="4">
                  <c:v>0.074792</c:v>
                </c:pt>
                <c:pt idx="5">
                  <c:v>0.0866205</c:v>
                </c:pt>
                <c:pt idx="6">
                  <c:v>0.104917</c:v>
                </c:pt>
                <c:pt idx="7">
                  <c:v>0.213397</c:v>
                </c:pt>
                <c:pt idx="8">
                  <c:v>0.163403</c:v>
                </c:pt>
              </c:numCache>
            </c:numRef>
          </c:val>
        </c:ser>
        <c:ser>
          <c:idx val="3"/>
          <c:order val="3"/>
          <c:tx>
            <c:v>Requirement</c:v>
          </c:tx>
          <c:spPr>
            <a:solidFill>
              <a:srgbClr val="3366FF"/>
            </a:solidFill>
          </c:spPr>
          <c:val>
            <c:numRef>
              <c:f>REQ!$D$9:$D$17</c:f>
              <c:numCache>
                <c:formatCode>General</c:formatCode>
                <c:ptCount val="9"/>
                <c:pt idx="0">
                  <c:v>0.03276975</c:v>
                </c:pt>
                <c:pt idx="1">
                  <c:v>0.009376305</c:v>
                </c:pt>
                <c:pt idx="2">
                  <c:v>0.04671795</c:v>
                </c:pt>
                <c:pt idx="3">
                  <c:v>0.05511405</c:v>
                </c:pt>
                <c:pt idx="4">
                  <c:v>0.0867078</c:v>
                </c:pt>
                <c:pt idx="5">
                  <c:v>0.10900575</c:v>
                </c:pt>
                <c:pt idx="6">
                  <c:v>0.13200945</c:v>
                </c:pt>
                <c:pt idx="7">
                  <c:v>0.2683995</c:v>
                </c:pt>
                <c:pt idx="8">
                  <c:v>0.1733865</c:v>
                </c:pt>
              </c:numCache>
            </c:numRef>
          </c:val>
        </c:ser>
        <c:axId val="70979928"/>
        <c:axId val="71005640"/>
      </c:barChart>
      <c:catAx>
        <c:axId val="70979928"/>
        <c:scaling>
          <c:orientation val="minMax"/>
        </c:scaling>
        <c:axPos val="b"/>
        <c:title>
          <c:tx>
            <c:rich>
              <a:bodyPr/>
              <a:lstStyle/>
              <a:p>
                <a:pPr>
                  <a:defRPr/>
                </a:pPr>
                <a:r>
                  <a:rPr lang="en-US"/>
                  <a:t>Design Case</a:t>
                </a:r>
              </a:p>
            </c:rich>
          </c:tx>
        </c:title>
        <c:tickLblPos val="nextTo"/>
        <c:crossAx val="71005640"/>
        <c:crosses val="autoZero"/>
        <c:auto val="1"/>
        <c:lblAlgn val="ctr"/>
        <c:lblOffset val="100"/>
      </c:catAx>
      <c:valAx>
        <c:axId val="71005640"/>
        <c:scaling>
          <c:orientation val="minMax"/>
        </c:scaling>
        <c:axPos val="l"/>
        <c:majorGridlines/>
        <c:title>
          <c:tx>
            <c:rich>
              <a:bodyPr/>
              <a:lstStyle/>
              <a:p>
                <a:pPr>
                  <a:defRPr/>
                </a:pPr>
                <a:r>
                  <a:rPr lang="en-US"/>
                  <a:t>100-shot Range Standard Deviation (m)</a:t>
                </a:r>
              </a:p>
            </c:rich>
          </c:tx>
        </c:title>
        <c:numFmt formatCode="General" sourceLinked="1"/>
        <c:tickLblPos val="nextTo"/>
        <c:crossAx val="70979928"/>
        <c:crosses val="autoZero"/>
        <c:crossBetween val="between"/>
      </c:valAx>
    </c:plotArea>
    <c:legend>
      <c:legendPos val="r"/>
    </c:legend>
    <c:plotVisOnly val="1"/>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Range Precision, Corner Spot</a:t>
            </a:r>
          </a:p>
        </c:rich>
      </c:tx>
    </c:title>
    <c:plotArea>
      <c:layout/>
      <c:barChart>
        <c:barDir val="col"/>
        <c:grouping val="clustered"/>
        <c:ser>
          <c:idx val="0"/>
          <c:order val="0"/>
          <c:tx>
            <c:v>532 PMT</c:v>
          </c:tx>
          <c:spPr>
            <a:solidFill>
              <a:srgbClr val="008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'PP1'!$I$15:$I$23</c:f>
              <c:numCache>
                <c:formatCode>General</c:formatCode>
                <c:ptCount val="9"/>
                <c:pt idx="0">
                  <c:v>0.0308706</c:v>
                </c:pt>
                <c:pt idx="1">
                  <c:v>0.00884391</c:v>
                </c:pt>
                <c:pt idx="2">
                  <c:v>0.0425546</c:v>
                </c:pt>
                <c:pt idx="3">
                  <c:v>0.0495357</c:v>
                </c:pt>
                <c:pt idx="4">
                  <c:v>0.0708851</c:v>
                </c:pt>
                <c:pt idx="5">
                  <c:v>0.102046</c:v>
                </c:pt>
                <c:pt idx="6">
                  <c:v>0.123166</c:v>
                </c:pt>
                <c:pt idx="7">
                  <c:v>0.238935</c:v>
                </c:pt>
                <c:pt idx="8">
                  <c:v>0.121954</c:v>
                </c:pt>
              </c:numCache>
            </c:numRef>
          </c:val>
        </c:ser>
        <c:ser>
          <c:idx val="1"/>
          <c:order val="1"/>
          <c:tx>
            <c:v>1030 SPCM</c:v>
          </c:tx>
          <c:spPr>
            <a:solidFill>
              <a:srgbClr val="FF0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'PP2'!$I$15:$I$23</c:f>
              <c:numCache>
                <c:formatCode>General</c:formatCode>
                <c:ptCount val="9"/>
                <c:pt idx="0">
                  <c:v>0.0361806</c:v>
                </c:pt>
                <c:pt idx="1">
                  <c:v>0.00869911</c:v>
                </c:pt>
                <c:pt idx="2">
                  <c:v>0.0540874</c:v>
                </c:pt>
                <c:pt idx="3">
                  <c:v>0.0628693</c:v>
                </c:pt>
                <c:pt idx="4">
                  <c:v>0.0936404</c:v>
                </c:pt>
                <c:pt idx="5">
                  <c:v>0.124851</c:v>
                </c:pt>
                <c:pt idx="6">
                  <c:v>0.148736</c:v>
                </c:pt>
                <c:pt idx="7">
                  <c:v>0.278607</c:v>
                </c:pt>
                <c:pt idx="8">
                  <c:v>0.21704</c:v>
                </c:pt>
              </c:numCache>
            </c:numRef>
          </c:val>
        </c:ser>
        <c:ser>
          <c:idx val="2"/>
          <c:order val="2"/>
          <c:tx>
            <c:v>1064 IPD</c:v>
          </c:tx>
          <c:spPr>
            <a:solidFill>
              <a:srgbClr val="FF66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'PP3'!$I$15:$I$23</c:f>
              <c:numCache>
                <c:formatCode>General</c:formatCode>
                <c:ptCount val="9"/>
                <c:pt idx="0">
                  <c:v>0.0348796</c:v>
                </c:pt>
                <c:pt idx="1">
                  <c:v>0.00885027</c:v>
                </c:pt>
                <c:pt idx="2">
                  <c:v>0.0521164</c:v>
                </c:pt>
                <c:pt idx="3">
                  <c:v>0.061747</c:v>
                </c:pt>
                <c:pt idx="4">
                  <c:v>0.0974296</c:v>
                </c:pt>
                <c:pt idx="5">
                  <c:v>0.121137</c:v>
                </c:pt>
                <c:pt idx="6">
                  <c:v>0.145811</c:v>
                </c:pt>
                <c:pt idx="7">
                  <c:v>0.277463</c:v>
                </c:pt>
                <c:pt idx="8">
                  <c:v>0.198417</c:v>
                </c:pt>
              </c:numCache>
            </c:numRef>
          </c:val>
        </c:ser>
        <c:ser>
          <c:idx val="3"/>
          <c:order val="3"/>
          <c:tx>
            <c:v>Requirement</c:v>
          </c:tx>
          <c:spPr>
            <a:solidFill>
              <a:srgbClr val="3366FF"/>
            </a:solidFill>
          </c:spPr>
          <c:val>
            <c:numRef>
              <c:f>REQ!$C$9:$C$17</c:f>
              <c:numCache>
                <c:formatCode>General</c:formatCode>
                <c:ptCount val="9"/>
                <c:pt idx="0">
                  <c:v>0.0463059</c:v>
                </c:pt>
                <c:pt idx="1">
                  <c:v>0.013265865</c:v>
                </c:pt>
                <c:pt idx="2">
                  <c:v>0.0638319</c:v>
                </c:pt>
                <c:pt idx="3">
                  <c:v>0.07430355</c:v>
                </c:pt>
                <c:pt idx="4">
                  <c:v>0.10632765</c:v>
                </c:pt>
                <c:pt idx="5">
                  <c:v>0.153069</c:v>
                </c:pt>
                <c:pt idx="6">
                  <c:v>0.184749</c:v>
                </c:pt>
                <c:pt idx="7">
                  <c:v>0.3584025</c:v>
                </c:pt>
                <c:pt idx="8">
                  <c:v>0.182931</c:v>
                </c:pt>
              </c:numCache>
            </c:numRef>
          </c:val>
        </c:ser>
        <c:axId val="70990696"/>
        <c:axId val="71028696"/>
      </c:barChart>
      <c:catAx>
        <c:axId val="70990696"/>
        <c:scaling>
          <c:orientation val="minMax"/>
        </c:scaling>
        <c:axPos val="b"/>
        <c:title>
          <c:tx>
            <c:rich>
              <a:bodyPr/>
              <a:lstStyle/>
              <a:p>
                <a:pPr>
                  <a:defRPr/>
                </a:pPr>
                <a:r>
                  <a:rPr lang="en-US"/>
                  <a:t>Design Case</a:t>
                </a:r>
              </a:p>
            </c:rich>
          </c:tx>
        </c:title>
        <c:tickLblPos val="nextTo"/>
        <c:crossAx val="71028696"/>
        <c:crosses val="autoZero"/>
        <c:auto val="1"/>
        <c:lblAlgn val="ctr"/>
        <c:lblOffset val="100"/>
      </c:catAx>
      <c:valAx>
        <c:axId val="71028696"/>
        <c:scaling>
          <c:orientation val="minMax"/>
        </c:scaling>
        <c:axPos val="l"/>
        <c:majorGridlines/>
        <c:title>
          <c:tx>
            <c:rich>
              <a:bodyPr/>
              <a:lstStyle/>
              <a:p>
                <a:pPr>
                  <a:defRPr/>
                </a:pPr>
                <a:r>
                  <a:rPr lang="en-US"/>
                  <a:t>100-shot Range Standard Deviation (m)</a:t>
                </a:r>
              </a:p>
            </c:rich>
          </c:tx>
        </c:title>
        <c:numFmt formatCode="General" sourceLinked="1"/>
        <c:tickLblPos val="nextTo"/>
        <c:crossAx val="70990696"/>
        <c:crosses val="autoZero"/>
        <c:crossBetween val="between"/>
      </c:valAx>
    </c:plotArea>
    <c:legend>
      <c:legendPos val="r"/>
    </c:legend>
    <c:plotVisOnly val="1"/>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Range Bias, Side Spot</a:t>
            </a:r>
          </a:p>
        </c:rich>
      </c:tx>
    </c:title>
    <c:plotArea>
      <c:layout/>
      <c:barChart>
        <c:barDir val="col"/>
        <c:grouping val="clustered"/>
        <c:ser>
          <c:idx val="0"/>
          <c:order val="0"/>
          <c:tx>
            <c:v>532 PMT</c:v>
          </c:tx>
          <c:spPr>
            <a:solidFill>
              <a:srgbClr val="008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'PP1'!$M$15:$M$23</c:f>
              <c:numCache>
                <c:formatCode>General</c:formatCode>
                <c:ptCount val="9"/>
                <c:pt idx="0">
                  <c:v>-0.00819062</c:v>
                </c:pt>
                <c:pt idx="1">
                  <c:v>-0.0212141</c:v>
                </c:pt>
                <c:pt idx="2">
                  <c:v>-0.00554453</c:v>
                </c:pt>
                <c:pt idx="3">
                  <c:v>-0.00371981</c:v>
                </c:pt>
                <c:pt idx="4">
                  <c:v>-0.00116485</c:v>
                </c:pt>
                <c:pt idx="5">
                  <c:v>-0.00164684</c:v>
                </c:pt>
                <c:pt idx="6">
                  <c:v>-0.00110426</c:v>
                </c:pt>
                <c:pt idx="7">
                  <c:v>-0.000245641</c:v>
                </c:pt>
                <c:pt idx="8">
                  <c:v>-0.000424967</c:v>
                </c:pt>
              </c:numCache>
            </c:numRef>
          </c:val>
        </c:ser>
        <c:ser>
          <c:idx val="1"/>
          <c:order val="1"/>
          <c:tx>
            <c:v>1030 SPCM</c:v>
          </c:tx>
          <c:spPr>
            <a:solidFill>
              <a:srgbClr val="FF0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'PP2'!$M$15:$M$23</c:f>
              <c:numCache>
                <c:formatCode>General</c:formatCode>
                <c:ptCount val="9"/>
                <c:pt idx="0">
                  <c:v>-0.0487064</c:v>
                </c:pt>
                <c:pt idx="1">
                  <c:v>-0.0268209</c:v>
                </c:pt>
                <c:pt idx="2">
                  <c:v>-0.0652368</c:v>
                </c:pt>
                <c:pt idx="3">
                  <c:v>-0.045747</c:v>
                </c:pt>
                <c:pt idx="4">
                  <c:v>-0.0158317</c:v>
                </c:pt>
                <c:pt idx="5">
                  <c:v>-0.0530289</c:v>
                </c:pt>
                <c:pt idx="6">
                  <c:v>-0.0360275</c:v>
                </c:pt>
                <c:pt idx="7">
                  <c:v>-0.0084602</c:v>
                </c:pt>
                <c:pt idx="8">
                  <c:v>-0.070649</c:v>
                </c:pt>
              </c:numCache>
            </c:numRef>
          </c:val>
        </c:ser>
        <c:ser>
          <c:idx val="2"/>
          <c:order val="2"/>
          <c:tx>
            <c:v>1064 IPD</c:v>
          </c:tx>
          <c:spPr>
            <a:solidFill>
              <a:srgbClr val="FF66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'PP3'!$M$15:$M$23</c:f>
              <c:numCache>
                <c:formatCode>General</c:formatCode>
                <c:ptCount val="9"/>
                <c:pt idx="0">
                  <c:v>-0.00614284</c:v>
                </c:pt>
                <c:pt idx="1">
                  <c:v>-0.0211677</c:v>
                </c:pt>
                <c:pt idx="2">
                  <c:v>-0.00379451</c:v>
                </c:pt>
                <c:pt idx="3">
                  <c:v>-0.00254532</c:v>
                </c:pt>
                <c:pt idx="4">
                  <c:v>-0.000793671</c:v>
                </c:pt>
                <c:pt idx="5">
                  <c:v>-0.00114174</c:v>
                </c:pt>
                <c:pt idx="6">
                  <c:v>-0.000766536</c:v>
                </c:pt>
                <c:pt idx="7">
                  <c:v>-0.000164152</c:v>
                </c:pt>
                <c:pt idx="8">
                  <c:v>-0.000285926</c:v>
                </c:pt>
              </c:numCache>
            </c:numRef>
          </c:val>
        </c:ser>
        <c:ser>
          <c:idx val="3"/>
          <c:order val="3"/>
          <c:tx>
            <c:v>Requirement</c:v>
          </c:tx>
          <c:spPr>
            <a:solidFill>
              <a:srgbClr val="3366FF"/>
            </a:solidFill>
          </c:spPr>
          <c:val>
            <c:numRef>
              <c:f>REQ!$G$9:$G$16</c:f>
              <c:numCache>
                <c:formatCode>General</c:formatCode>
                <c:ptCount val="8"/>
                <c:pt idx="0">
                  <c:v>-0.01228593</c:v>
                </c:pt>
                <c:pt idx="1">
                  <c:v>-0.03182115</c:v>
                </c:pt>
                <c:pt idx="2">
                  <c:v>-0.008316795</c:v>
                </c:pt>
                <c:pt idx="3">
                  <c:v>-0.005579715</c:v>
                </c:pt>
                <c:pt idx="4">
                  <c:v>-0.001747275</c:v>
                </c:pt>
                <c:pt idx="5">
                  <c:v>-0.00247026</c:v>
                </c:pt>
                <c:pt idx="6">
                  <c:v>-0.00165639</c:v>
                </c:pt>
                <c:pt idx="7">
                  <c:v>-0.0003684615</c:v>
                </c:pt>
              </c:numCache>
            </c:numRef>
          </c:val>
        </c:ser>
        <c:axId val="564874248"/>
        <c:axId val="565059976"/>
      </c:barChart>
      <c:catAx>
        <c:axId val="564874248"/>
        <c:scaling>
          <c:orientation val="minMax"/>
        </c:scaling>
        <c:axPos val="b"/>
        <c:title>
          <c:tx>
            <c:rich>
              <a:bodyPr/>
              <a:lstStyle/>
              <a:p>
                <a:pPr>
                  <a:defRPr/>
                </a:pPr>
                <a:r>
                  <a:rPr lang="en-US"/>
                  <a:t>Design Case</a:t>
                </a:r>
              </a:p>
            </c:rich>
          </c:tx>
        </c:title>
        <c:tickLblPos val="high"/>
        <c:crossAx val="565059976"/>
        <c:crosses val="autoZero"/>
        <c:auto val="1"/>
        <c:lblAlgn val="ctr"/>
        <c:lblOffset val="100"/>
        <c:tickLblSkip val="1"/>
        <c:tickMarkSkip val="1"/>
      </c:catAx>
      <c:valAx>
        <c:axId val="565059976"/>
        <c:scaling>
          <c:orientation val="minMax"/>
        </c:scaling>
        <c:axPos val="l"/>
        <c:majorGridlines/>
        <c:title>
          <c:tx>
            <c:rich>
              <a:bodyPr/>
              <a:lstStyle/>
              <a:p>
                <a:pPr>
                  <a:defRPr/>
                </a:pPr>
                <a:r>
                  <a:rPr lang="en-US"/>
                  <a:t>Range Bias (m)</a:t>
                </a:r>
              </a:p>
            </c:rich>
          </c:tx>
        </c:title>
        <c:numFmt formatCode="General" sourceLinked="1"/>
        <c:tickLblPos val="nextTo"/>
        <c:crossAx val="564874248"/>
        <c:crosses val="autoZero"/>
        <c:crossBetween val="between"/>
      </c:valAx>
    </c:plotArea>
    <c:legend>
      <c:legendPos val="r"/>
    </c:legend>
    <c:plotVisOnly val="1"/>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Range Bias, Corner Spot</a:t>
            </a:r>
          </a:p>
        </c:rich>
      </c:tx>
    </c:title>
    <c:plotArea>
      <c:layout/>
      <c:barChart>
        <c:barDir val="col"/>
        <c:grouping val="clustered"/>
        <c:ser>
          <c:idx val="0"/>
          <c:order val="0"/>
          <c:tx>
            <c:v>532 PMT</c:v>
          </c:tx>
          <c:spPr>
            <a:solidFill>
              <a:srgbClr val="008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'PP1'!$L$15:$L$23</c:f>
              <c:numCache>
                <c:formatCode>General</c:formatCode>
                <c:ptCount val="9"/>
                <c:pt idx="0">
                  <c:v>-0.00819656</c:v>
                </c:pt>
                <c:pt idx="1">
                  <c:v>-0.021223</c:v>
                </c:pt>
                <c:pt idx="2">
                  <c:v>-0.00560386</c:v>
                </c:pt>
                <c:pt idx="3">
                  <c:v>-0.00375316</c:v>
                </c:pt>
                <c:pt idx="4">
                  <c:v>-0.005169</c:v>
                </c:pt>
                <c:pt idx="5">
                  <c:v>-0.00165333</c:v>
                </c:pt>
                <c:pt idx="6">
                  <c:v>-0.00111046</c:v>
                </c:pt>
                <c:pt idx="7">
                  <c:v>-0.000247553</c:v>
                </c:pt>
                <c:pt idx="8">
                  <c:v>-0.00676325</c:v>
                </c:pt>
              </c:numCache>
            </c:numRef>
          </c:val>
        </c:ser>
        <c:ser>
          <c:idx val="1"/>
          <c:order val="1"/>
          <c:tx>
            <c:v>1030 SPCM</c:v>
          </c:tx>
          <c:spPr>
            <a:solidFill>
              <a:srgbClr val="FF00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'PP2'!$L$15:$L$23</c:f>
              <c:numCache>
                <c:formatCode>General</c:formatCode>
                <c:ptCount val="9"/>
                <c:pt idx="0">
                  <c:v>-0.049063</c:v>
                </c:pt>
                <c:pt idx="1">
                  <c:v>-0.0268582</c:v>
                </c:pt>
                <c:pt idx="2">
                  <c:v>-0.0694545</c:v>
                </c:pt>
                <c:pt idx="3">
                  <c:v>-0.0481402</c:v>
                </c:pt>
                <c:pt idx="4">
                  <c:v>-0.0167692</c:v>
                </c:pt>
                <c:pt idx="5">
                  <c:v>-0.0550162</c:v>
                </c:pt>
                <c:pt idx="6">
                  <c:v>-0.0371481</c:v>
                </c:pt>
                <c:pt idx="7">
                  <c:v>-0.00889602</c:v>
                </c:pt>
                <c:pt idx="8">
                  <c:v>-0.0845477</c:v>
                </c:pt>
              </c:numCache>
            </c:numRef>
          </c:val>
        </c:ser>
        <c:ser>
          <c:idx val="2"/>
          <c:order val="2"/>
          <c:tx>
            <c:v>1064 IPD</c:v>
          </c:tx>
          <c:spPr>
            <a:solidFill>
              <a:srgbClr val="FF6600"/>
            </a:solidFill>
          </c:spPr>
          <c:cat>
            <c:strRef>
              <c:f>'PP1'!$B$15:$B$23</c:f>
              <c:strCache>
                <c:ptCount val="9"/>
                <c:pt idx="0">
                  <c:v>Ice sheet interior, winter</c:v>
                </c:pt>
                <c:pt idx="1">
                  <c:v>Ice sheet interior, winter, strongest signal</c:v>
                </c:pt>
                <c:pt idx="2">
                  <c:v>Ice sheet interior, summer</c:v>
                </c:pt>
                <c:pt idx="3">
                  <c:v>Ice sheet interior, summer, blowing snow</c:v>
                </c:pt>
                <c:pt idx="4">
                  <c:v>Ice sheet interior, summer, heavy snow</c:v>
                </c:pt>
                <c:pt idx="5">
                  <c:v>Outlet glacier, winter</c:v>
                </c:pt>
                <c:pt idx="6">
                  <c:v>Outlet glacier winter, blowing snow</c:v>
                </c:pt>
                <c:pt idx="7">
                  <c:v>Outlet glacier, winter, heavy snow</c:v>
                </c:pt>
                <c:pt idx="8">
                  <c:v>Outlet glacier, summer</c:v>
                </c:pt>
              </c:strCache>
            </c:strRef>
          </c:cat>
          <c:val>
            <c:numRef>
              <c:f>'PP3'!$L$15:$L$23</c:f>
              <c:numCache>
                <c:formatCode>General</c:formatCode>
                <c:ptCount val="9"/>
                <c:pt idx="0">
                  <c:v>-0.0061488</c:v>
                </c:pt>
                <c:pt idx="1">
                  <c:v>-0.0211765</c:v>
                </c:pt>
                <c:pt idx="2">
                  <c:v>-0.00460755</c:v>
                </c:pt>
                <c:pt idx="3">
                  <c:v>-0.00256953</c:v>
                </c:pt>
                <c:pt idx="4">
                  <c:v>-0.000787688</c:v>
                </c:pt>
                <c:pt idx="5">
                  <c:v>-0.00114818</c:v>
                </c:pt>
                <c:pt idx="6">
                  <c:v>-0.000772564</c:v>
                </c:pt>
                <c:pt idx="7">
                  <c:v>-0.000163206</c:v>
                </c:pt>
                <c:pt idx="8">
                  <c:v>-0.000229056</c:v>
                </c:pt>
              </c:numCache>
            </c:numRef>
          </c:val>
        </c:ser>
        <c:ser>
          <c:idx val="3"/>
          <c:order val="3"/>
          <c:tx>
            <c:v>Requirement</c:v>
          </c:tx>
          <c:spPr>
            <a:solidFill>
              <a:srgbClr val="3366FF"/>
            </a:solidFill>
          </c:spPr>
          <c:val>
            <c:numRef>
              <c:f>REQ!$F$9:$F$17</c:f>
              <c:numCache>
                <c:formatCode>General</c:formatCode>
                <c:ptCount val="9"/>
                <c:pt idx="0">
                  <c:v>-0.01229484</c:v>
                </c:pt>
                <c:pt idx="1">
                  <c:v>-0.0318345</c:v>
                </c:pt>
                <c:pt idx="2">
                  <c:v>-0.00840579</c:v>
                </c:pt>
                <c:pt idx="3">
                  <c:v>-0.00562974</c:v>
                </c:pt>
                <c:pt idx="4">
                  <c:v>-0.0077535</c:v>
                </c:pt>
                <c:pt idx="5">
                  <c:v>-0.002479995</c:v>
                </c:pt>
                <c:pt idx="6">
                  <c:v>-0.00166569</c:v>
                </c:pt>
                <c:pt idx="7">
                  <c:v>-0.0003713295</c:v>
                </c:pt>
                <c:pt idx="8">
                  <c:v>-0.010144875</c:v>
                </c:pt>
              </c:numCache>
            </c:numRef>
          </c:val>
        </c:ser>
        <c:axId val="469351160"/>
        <c:axId val="469335960"/>
      </c:barChart>
      <c:catAx>
        <c:axId val="469351160"/>
        <c:scaling>
          <c:orientation val="minMax"/>
        </c:scaling>
        <c:axPos val="b"/>
        <c:title>
          <c:tx>
            <c:rich>
              <a:bodyPr/>
              <a:lstStyle/>
              <a:p>
                <a:pPr>
                  <a:defRPr/>
                </a:pPr>
                <a:r>
                  <a:rPr lang="en-US"/>
                  <a:t>Design Case</a:t>
                </a:r>
              </a:p>
            </c:rich>
          </c:tx>
        </c:title>
        <c:tickLblPos val="high"/>
        <c:crossAx val="469335960"/>
        <c:crosses val="autoZero"/>
        <c:auto val="1"/>
        <c:lblAlgn val="ctr"/>
        <c:lblOffset val="100"/>
        <c:tickLblSkip val="1"/>
        <c:tickMarkSkip val="1"/>
      </c:catAx>
      <c:valAx>
        <c:axId val="469335960"/>
        <c:scaling>
          <c:orientation val="minMax"/>
        </c:scaling>
        <c:axPos val="l"/>
        <c:majorGridlines/>
        <c:title>
          <c:tx>
            <c:rich>
              <a:bodyPr/>
              <a:lstStyle/>
              <a:p>
                <a:pPr>
                  <a:defRPr/>
                </a:pPr>
                <a:r>
                  <a:rPr lang="en-US"/>
                  <a:t>Range Bias (m)</a:t>
                </a:r>
              </a:p>
            </c:rich>
          </c:tx>
        </c:title>
        <c:numFmt formatCode="General" sourceLinked="1"/>
        <c:tickLblPos val="nextTo"/>
        <c:crossAx val="469351160"/>
        <c:crosses val="autoZero"/>
        <c:crossBetween val="between"/>
      </c:valAx>
    </c:plotArea>
    <c:legend>
      <c:legendPos val="r"/>
    </c:legend>
    <c:plotVisOnly val="1"/>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Maximum Cover to Find Soil, Center Spot</a:t>
            </a:r>
          </a:p>
        </c:rich>
      </c:tx>
    </c:title>
    <c:plotArea>
      <c:layout/>
      <c:barChart>
        <c:barDir val="col"/>
        <c:grouping val="clustered"/>
        <c:ser>
          <c:idx val="0"/>
          <c:order val="0"/>
          <c:tx>
            <c:v>532 PMT</c:v>
          </c:tx>
          <c:spPr>
            <a:solidFill>
              <a:srgbClr val="008000"/>
            </a:solidFill>
          </c:spPr>
          <c:cat>
            <c:strRef>
              <c:f>'PP1'!$B$44:$B$52</c:f>
              <c:strCache>
                <c:ptCount val="9"/>
                <c:pt idx="0">
                  <c:v>Tropical flat</c:v>
                </c:pt>
                <c:pt idx="1">
                  <c:v>Tropical hilly</c:v>
                </c:pt>
                <c:pt idx="2">
                  <c:v>Tropical montane</c:v>
                </c:pt>
                <c:pt idx="3">
                  <c:v>Temperate flat</c:v>
                </c:pt>
                <c:pt idx="4">
                  <c:v>Temperate hilly</c:v>
                </c:pt>
                <c:pt idx="5">
                  <c:v>Temperate montane</c:v>
                </c:pt>
                <c:pt idx="6">
                  <c:v>Boreal flat</c:v>
                </c:pt>
                <c:pt idx="7">
                  <c:v>Boreal hilly</c:v>
                </c:pt>
                <c:pt idx="8">
                  <c:v>Boreal montane</c:v>
                </c:pt>
              </c:strCache>
            </c:strRef>
          </c:cat>
          <c:val>
            <c:numRef>
              <c:f>'PP1'!$AD$44:$AD$52</c:f>
              <c:numCache>
                <c:formatCode>General</c:formatCode>
                <c:ptCount val="9"/>
                <c:pt idx="0">
                  <c:v>0.610586</c:v>
                </c:pt>
                <c:pt idx="1">
                  <c:v>0.50114</c:v>
                </c:pt>
                <c:pt idx="2">
                  <c:v>0.350668</c:v>
                </c:pt>
                <c:pt idx="3">
                  <c:v>0.865446</c:v>
                </c:pt>
                <c:pt idx="4">
                  <c:v>0.82775</c:v>
                </c:pt>
                <c:pt idx="5">
                  <c:v>0.776014</c:v>
                </c:pt>
                <c:pt idx="6">
                  <c:v>0.865667</c:v>
                </c:pt>
                <c:pt idx="7">
                  <c:v>0.828021</c:v>
                </c:pt>
                <c:pt idx="8">
                  <c:v>0.776346</c:v>
                </c:pt>
              </c:numCache>
            </c:numRef>
          </c:val>
        </c:ser>
        <c:ser>
          <c:idx val="3"/>
          <c:order val="1"/>
          <c:tx>
            <c:v>532 PMT, night</c:v>
          </c:tx>
          <c:spPr>
            <a:solidFill>
              <a:schemeClr val="tx1"/>
            </a:solidFill>
          </c:spPr>
          <c:val>
            <c:numRef>
              <c:f>'PP1'!$AF$44:$AF$52</c:f>
              <c:numCache>
                <c:formatCode>General</c:formatCode>
                <c:ptCount val="9"/>
                <c:pt idx="0">
                  <c:v>0.902936</c:v>
                </c:pt>
                <c:pt idx="1">
                  <c:v>0.875763</c:v>
                </c:pt>
                <c:pt idx="2">
                  <c:v>0.838483</c:v>
                </c:pt>
                <c:pt idx="3">
                  <c:v>0.9664</c:v>
                </c:pt>
                <c:pt idx="4">
                  <c:v>0.957001</c:v>
                </c:pt>
                <c:pt idx="5">
                  <c:v>0.944111</c:v>
                </c:pt>
                <c:pt idx="6">
                  <c:v>0.966462</c:v>
                </c:pt>
                <c:pt idx="7">
                  <c:v>0.957079</c:v>
                </c:pt>
                <c:pt idx="8">
                  <c:v>0.944211</c:v>
                </c:pt>
              </c:numCache>
            </c:numRef>
          </c:val>
        </c:ser>
        <c:ser>
          <c:idx val="1"/>
          <c:order val="2"/>
          <c:tx>
            <c:v>1030 SPCM</c:v>
          </c:tx>
          <c:spPr>
            <a:solidFill>
              <a:srgbClr val="FF0000"/>
            </a:solidFill>
          </c:spPr>
          <c:cat>
            <c:strRef>
              <c:f>'PP1'!$B$44:$B$52</c:f>
              <c:strCache>
                <c:ptCount val="9"/>
                <c:pt idx="0">
                  <c:v>Tropical flat</c:v>
                </c:pt>
                <c:pt idx="1">
                  <c:v>Tropical hilly</c:v>
                </c:pt>
                <c:pt idx="2">
                  <c:v>Tropical montane</c:v>
                </c:pt>
                <c:pt idx="3">
                  <c:v>Temperate flat</c:v>
                </c:pt>
                <c:pt idx="4">
                  <c:v>Temperate hilly</c:v>
                </c:pt>
                <c:pt idx="5">
                  <c:v>Temperate montane</c:v>
                </c:pt>
                <c:pt idx="6">
                  <c:v>Boreal flat</c:v>
                </c:pt>
                <c:pt idx="7">
                  <c:v>Boreal hilly</c:v>
                </c:pt>
                <c:pt idx="8">
                  <c:v>Boreal montane</c:v>
                </c:pt>
              </c:strCache>
            </c:strRef>
          </c:cat>
          <c:val>
            <c:numRef>
              <c:f>'PP2'!$AC$46:$AC$54</c:f>
              <c:numCache>
                <c:formatCode>General</c:formatCode>
                <c:ptCount val="9"/>
                <c:pt idx="0">
                  <c:v>0.922865</c:v>
                </c:pt>
                <c:pt idx="1">
                  <c:v>0.901553</c:v>
                </c:pt>
                <c:pt idx="2">
                  <c:v>0.872512</c:v>
                </c:pt>
                <c:pt idx="3">
                  <c:v>0.955838</c:v>
                </c:pt>
                <c:pt idx="4">
                  <c:v>0.943582</c:v>
                </c:pt>
                <c:pt idx="5">
                  <c:v>0.926843</c:v>
                </c:pt>
                <c:pt idx="6">
                  <c:v>0.960535</c:v>
                </c:pt>
                <c:pt idx="7">
                  <c:v>0.949518</c:v>
                </c:pt>
                <c:pt idx="8">
                  <c:v>0.934427</c:v>
                </c:pt>
              </c:numCache>
            </c:numRef>
          </c:val>
        </c:ser>
        <c:ser>
          <c:idx val="2"/>
          <c:order val="3"/>
          <c:tx>
            <c:v>1064 IPD</c:v>
          </c:tx>
          <c:spPr>
            <a:solidFill>
              <a:srgbClr val="FF6600"/>
            </a:solidFill>
          </c:spPr>
          <c:cat>
            <c:strRef>
              <c:f>'PP1'!$B$44:$B$52</c:f>
              <c:strCache>
                <c:ptCount val="9"/>
                <c:pt idx="0">
                  <c:v>Tropical flat</c:v>
                </c:pt>
                <c:pt idx="1">
                  <c:v>Tropical hilly</c:v>
                </c:pt>
                <c:pt idx="2">
                  <c:v>Tropical montane</c:v>
                </c:pt>
                <c:pt idx="3">
                  <c:v>Temperate flat</c:v>
                </c:pt>
                <c:pt idx="4">
                  <c:v>Temperate hilly</c:v>
                </c:pt>
                <c:pt idx="5">
                  <c:v>Temperate montane</c:v>
                </c:pt>
                <c:pt idx="6">
                  <c:v>Boreal flat</c:v>
                </c:pt>
                <c:pt idx="7">
                  <c:v>Boreal hilly</c:v>
                </c:pt>
                <c:pt idx="8">
                  <c:v>Boreal montane</c:v>
                </c:pt>
              </c:strCache>
            </c:strRef>
          </c:cat>
          <c:val>
            <c:numRef>
              <c:f>'PP3'!$AC$46:$AC$54</c:f>
              <c:numCache>
                <c:formatCode>General</c:formatCode>
                <c:ptCount val="9"/>
                <c:pt idx="0">
                  <c:v>0.933893</c:v>
                </c:pt>
                <c:pt idx="1">
                  <c:v>0.915585</c:v>
                </c:pt>
                <c:pt idx="2">
                  <c:v>0.890606</c:v>
                </c:pt>
                <c:pt idx="3">
                  <c:v>0.961729</c:v>
                </c:pt>
                <c:pt idx="4">
                  <c:v>0.951091</c:v>
                </c:pt>
                <c:pt idx="5">
                  <c:v>0.936551</c:v>
                </c:pt>
                <c:pt idx="6">
                  <c:v>0.965442</c:v>
                </c:pt>
                <c:pt idx="7">
                  <c:v>0.955792</c:v>
                </c:pt>
                <c:pt idx="8">
                  <c:v>0.94257</c:v>
                </c:pt>
              </c:numCache>
            </c:numRef>
          </c:val>
        </c:ser>
        <c:axId val="468893960"/>
        <c:axId val="468909656"/>
      </c:barChart>
      <c:catAx>
        <c:axId val="468893960"/>
        <c:scaling>
          <c:orientation val="minMax"/>
        </c:scaling>
        <c:axPos val="b"/>
        <c:title>
          <c:tx>
            <c:rich>
              <a:bodyPr/>
              <a:lstStyle/>
              <a:p>
                <a:pPr>
                  <a:defRPr/>
                </a:pPr>
                <a:r>
                  <a:rPr lang="en-US"/>
                  <a:t>Design Case</a:t>
                </a:r>
              </a:p>
            </c:rich>
          </c:tx>
        </c:title>
        <c:tickLblPos val="nextTo"/>
        <c:crossAx val="468909656"/>
        <c:crosses val="autoZero"/>
        <c:auto val="1"/>
        <c:lblAlgn val="ctr"/>
        <c:lblOffset val="100"/>
      </c:catAx>
      <c:valAx>
        <c:axId val="468909656"/>
        <c:scaling>
          <c:orientation val="minMax"/>
          <c:max val="1.0"/>
        </c:scaling>
        <c:axPos val="l"/>
        <c:majorGridlines/>
        <c:title>
          <c:tx>
            <c:rich>
              <a:bodyPr/>
              <a:lstStyle/>
              <a:p>
                <a:pPr>
                  <a:defRPr/>
                </a:pPr>
                <a:r>
                  <a:rPr lang="en-US"/>
                  <a:t>Max cover to find soil, 100 shots</a:t>
                </a:r>
              </a:p>
            </c:rich>
          </c:tx>
          <c:layout>
            <c:manualLayout>
              <c:xMode val="edge"/>
              <c:yMode val="edge"/>
              <c:x val="0.0171431311057464"/>
              <c:y val="0.275493311829997"/>
            </c:manualLayout>
          </c:layout>
        </c:title>
        <c:numFmt formatCode="General" sourceLinked="1"/>
        <c:tickLblPos val="nextTo"/>
        <c:crossAx val="468893960"/>
        <c:crosses val="autoZero"/>
        <c:crossBetween val="between"/>
      </c:valAx>
    </c:plotArea>
    <c:legend>
      <c:legendPos val="r"/>
    </c:legend>
    <c:plotVisOnly val="1"/>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Maximum Cover to Find Soil, Side Spot</a:t>
            </a:r>
          </a:p>
        </c:rich>
      </c:tx>
    </c:title>
    <c:plotArea>
      <c:layout/>
      <c:barChart>
        <c:barDir val="col"/>
        <c:grouping val="clustered"/>
        <c:ser>
          <c:idx val="0"/>
          <c:order val="0"/>
          <c:tx>
            <c:v>532 PMT</c:v>
          </c:tx>
          <c:spPr>
            <a:solidFill>
              <a:srgbClr val="008000"/>
            </a:solidFill>
          </c:spPr>
          <c:cat>
            <c:strRef>
              <c:f>'PP1'!$B$44:$B$52</c:f>
              <c:strCache>
                <c:ptCount val="9"/>
                <c:pt idx="0">
                  <c:v>Tropical flat</c:v>
                </c:pt>
                <c:pt idx="1">
                  <c:v>Tropical hilly</c:v>
                </c:pt>
                <c:pt idx="2">
                  <c:v>Tropical montane</c:v>
                </c:pt>
                <c:pt idx="3">
                  <c:v>Temperate flat</c:v>
                </c:pt>
                <c:pt idx="4">
                  <c:v>Temperate hilly</c:v>
                </c:pt>
                <c:pt idx="5">
                  <c:v>Temperate montane</c:v>
                </c:pt>
                <c:pt idx="6">
                  <c:v>Boreal flat</c:v>
                </c:pt>
                <c:pt idx="7">
                  <c:v>Boreal hilly</c:v>
                </c:pt>
                <c:pt idx="8">
                  <c:v>Boreal montane</c:v>
                </c:pt>
              </c:strCache>
            </c:strRef>
          </c:cat>
          <c:val>
            <c:numRef>
              <c:f>'PP1'!$AB$44:$AB$52</c:f>
              <c:numCache>
                <c:formatCode>General</c:formatCode>
                <c:ptCount val="9"/>
                <c:pt idx="0">
                  <c:v>0.492579</c:v>
                </c:pt>
                <c:pt idx="1">
                  <c:v>0.337705</c:v>
                </c:pt>
                <c:pt idx="2">
                  <c:v>0.115145</c:v>
                </c:pt>
                <c:pt idx="3">
                  <c:v>0.877881</c:v>
                </c:pt>
                <c:pt idx="4">
                  <c:v>0.842343</c:v>
                </c:pt>
                <c:pt idx="5">
                  <c:v>0.792601</c:v>
                </c:pt>
                <c:pt idx="6">
                  <c:v>0.882621</c:v>
                </c:pt>
                <c:pt idx="7">
                  <c:v>0.848177</c:v>
                </c:pt>
                <c:pt idx="8">
                  <c:v>0.799756</c:v>
                </c:pt>
              </c:numCache>
            </c:numRef>
          </c:val>
        </c:ser>
        <c:ser>
          <c:idx val="3"/>
          <c:order val="1"/>
          <c:tx>
            <c:v>532 PMT, night</c:v>
          </c:tx>
          <c:spPr>
            <a:solidFill>
              <a:schemeClr val="tx1"/>
            </a:solidFill>
          </c:spPr>
          <c:val>
            <c:numRef>
              <c:f>'PP1'!$AE$44:$AE$52</c:f>
              <c:numCache>
                <c:formatCode>General</c:formatCode>
                <c:ptCount val="9"/>
                <c:pt idx="0">
                  <c:v>0.805682</c:v>
                </c:pt>
                <c:pt idx="1">
                  <c:v>0.751211</c:v>
                </c:pt>
                <c:pt idx="2">
                  <c:v>0.676431</c:v>
                </c:pt>
                <c:pt idx="3">
                  <c:v>0.932775</c:v>
                </c:pt>
                <c:pt idx="4">
                  <c:v>0.91396</c:v>
                </c:pt>
                <c:pt idx="5">
                  <c:v>0.88815</c:v>
                </c:pt>
                <c:pt idx="6">
                  <c:v>0.932893</c:v>
                </c:pt>
                <c:pt idx="7">
                  <c:v>0.914109</c:v>
                </c:pt>
                <c:pt idx="8">
                  <c:v>0.888339</c:v>
                </c:pt>
              </c:numCache>
            </c:numRef>
          </c:val>
        </c:ser>
        <c:ser>
          <c:idx val="1"/>
          <c:order val="2"/>
          <c:tx>
            <c:v>1030 SPCM</c:v>
          </c:tx>
          <c:spPr>
            <a:solidFill>
              <a:srgbClr val="FF0000"/>
            </a:solidFill>
          </c:spPr>
          <c:cat>
            <c:strRef>
              <c:f>'PP1'!$B$44:$B$52</c:f>
              <c:strCache>
                <c:ptCount val="9"/>
                <c:pt idx="0">
                  <c:v>Tropical flat</c:v>
                </c:pt>
                <c:pt idx="1">
                  <c:v>Tropical hilly</c:v>
                </c:pt>
                <c:pt idx="2">
                  <c:v>Tropical montane</c:v>
                </c:pt>
                <c:pt idx="3">
                  <c:v>Temperate flat</c:v>
                </c:pt>
                <c:pt idx="4">
                  <c:v>Temperate hilly</c:v>
                </c:pt>
                <c:pt idx="5">
                  <c:v>Temperate montane</c:v>
                </c:pt>
                <c:pt idx="6">
                  <c:v>Boreal flat</c:v>
                </c:pt>
                <c:pt idx="7">
                  <c:v>Boreal hilly</c:v>
                </c:pt>
                <c:pt idx="8">
                  <c:v>Boreal montane</c:v>
                </c:pt>
              </c:strCache>
            </c:strRef>
          </c:cat>
          <c:val>
            <c:numRef>
              <c:f>'PP2'!$AB$46:$AB$54</c:f>
              <c:numCache>
                <c:formatCode>General</c:formatCode>
                <c:ptCount val="9"/>
                <c:pt idx="0">
                  <c:v>0.84715</c:v>
                </c:pt>
                <c:pt idx="1">
                  <c:v>0.805417</c:v>
                </c:pt>
                <c:pt idx="2">
                  <c:v>0.7489</c:v>
                </c:pt>
                <c:pt idx="3">
                  <c:v>0.912188</c:v>
                </c:pt>
                <c:pt idx="4">
                  <c:v>0.888</c:v>
                </c:pt>
                <c:pt idx="5">
                  <c:v>0.855094</c:v>
                </c:pt>
                <c:pt idx="6">
                  <c:v>0.921171</c:v>
                </c:pt>
                <c:pt idx="7">
                  <c:v>0.899204</c:v>
                </c:pt>
                <c:pt idx="8">
                  <c:v>0.869137</c:v>
                </c:pt>
              </c:numCache>
            </c:numRef>
          </c:val>
        </c:ser>
        <c:ser>
          <c:idx val="2"/>
          <c:order val="3"/>
          <c:tx>
            <c:v>1064 IPD</c:v>
          </c:tx>
          <c:spPr>
            <a:solidFill>
              <a:srgbClr val="FF6600"/>
            </a:solidFill>
          </c:spPr>
          <c:cat>
            <c:strRef>
              <c:f>'PP1'!$B$44:$B$52</c:f>
              <c:strCache>
                <c:ptCount val="9"/>
                <c:pt idx="0">
                  <c:v>Tropical flat</c:v>
                </c:pt>
                <c:pt idx="1">
                  <c:v>Tropical hilly</c:v>
                </c:pt>
                <c:pt idx="2">
                  <c:v>Tropical montane</c:v>
                </c:pt>
                <c:pt idx="3">
                  <c:v>Temperate flat</c:v>
                </c:pt>
                <c:pt idx="4">
                  <c:v>Temperate hilly</c:v>
                </c:pt>
                <c:pt idx="5">
                  <c:v>Temperate montane</c:v>
                </c:pt>
                <c:pt idx="6">
                  <c:v>Boreal flat</c:v>
                </c:pt>
                <c:pt idx="7">
                  <c:v>Boreal hilly</c:v>
                </c:pt>
                <c:pt idx="8">
                  <c:v>Boreal montane</c:v>
                </c:pt>
              </c:strCache>
            </c:strRef>
          </c:cat>
          <c:val>
            <c:numRef>
              <c:f>'PP3'!$AB$46:$AB$54</c:f>
              <c:numCache>
                <c:formatCode>General</c:formatCode>
                <c:ptCount val="9"/>
                <c:pt idx="0">
                  <c:v>0.868761</c:v>
                </c:pt>
                <c:pt idx="1">
                  <c:v>0.832758</c:v>
                </c:pt>
                <c:pt idx="2">
                  <c:v>0.783878</c:v>
                </c:pt>
                <c:pt idx="3">
                  <c:v>0.923809</c:v>
                </c:pt>
                <c:pt idx="4">
                  <c:v>0.902756</c:v>
                </c:pt>
                <c:pt idx="5">
                  <c:v>0.874068</c:v>
                </c:pt>
                <c:pt idx="6">
                  <c:v>0.930953</c:v>
                </c:pt>
                <c:pt idx="7">
                  <c:v>0.911698</c:v>
                </c:pt>
                <c:pt idx="8">
                  <c:v>0.885333</c:v>
                </c:pt>
              </c:numCache>
            </c:numRef>
          </c:val>
        </c:ser>
        <c:axId val="469578312"/>
        <c:axId val="469587576"/>
      </c:barChart>
      <c:catAx>
        <c:axId val="469578312"/>
        <c:scaling>
          <c:orientation val="minMax"/>
        </c:scaling>
        <c:axPos val="b"/>
        <c:title>
          <c:tx>
            <c:rich>
              <a:bodyPr/>
              <a:lstStyle/>
              <a:p>
                <a:pPr>
                  <a:defRPr/>
                </a:pPr>
                <a:r>
                  <a:rPr lang="en-US"/>
                  <a:t>Design Case</a:t>
                </a:r>
              </a:p>
            </c:rich>
          </c:tx>
        </c:title>
        <c:tickLblPos val="nextTo"/>
        <c:crossAx val="469587576"/>
        <c:crosses val="autoZero"/>
        <c:auto val="1"/>
        <c:lblAlgn val="ctr"/>
        <c:lblOffset val="100"/>
      </c:catAx>
      <c:valAx>
        <c:axId val="469587576"/>
        <c:scaling>
          <c:orientation val="minMax"/>
          <c:max val="1.0"/>
        </c:scaling>
        <c:axPos val="l"/>
        <c:majorGridlines/>
        <c:title>
          <c:tx>
            <c:rich>
              <a:bodyPr/>
              <a:lstStyle/>
              <a:p>
                <a:pPr>
                  <a:defRPr/>
                </a:pPr>
                <a:r>
                  <a:rPr lang="en-US"/>
                  <a:t>Max cover to find soil, 100 shots</a:t>
                </a:r>
              </a:p>
            </c:rich>
          </c:tx>
          <c:layout>
            <c:manualLayout>
              <c:xMode val="edge"/>
              <c:yMode val="edge"/>
              <c:x val="0.0171431311057464"/>
              <c:y val="0.275493311829997"/>
            </c:manualLayout>
          </c:layout>
        </c:title>
        <c:numFmt formatCode="General" sourceLinked="1"/>
        <c:tickLblPos val="nextTo"/>
        <c:crossAx val="469578312"/>
        <c:crosses val="autoZero"/>
        <c:crossBetween val="between"/>
      </c:valAx>
    </c:plotArea>
    <c:legend>
      <c:legendPos val="r"/>
    </c:legend>
    <c:plotVisOnly val="1"/>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Maximum Cover to Find Soil, Corner Spot</a:t>
            </a:r>
          </a:p>
        </c:rich>
      </c:tx>
    </c:title>
    <c:plotArea>
      <c:layout/>
      <c:barChart>
        <c:barDir val="col"/>
        <c:grouping val="clustered"/>
        <c:ser>
          <c:idx val="0"/>
          <c:order val="0"/>
          <c:tx>
            <c:v>532 PMT</c:v>
          </c:tx>
          <c:spPr>
            <a:solidFill>
              <a:srgbClr val="008000"/>
            </a:solidFill>
          </c:spPr>
          <c:cat>
            <c:strRef>
              <c:f>'PP1'!$B$44:$B$52</c:f>
              <c:strCache>
                <c:ptCount val="9"/>
                <c:pt idx="0">
                  <c:v>Tropical flat</c:v>
                </c:pt>
                <c:pt idx="1">
                  <c:v>Tropical hilly</c:v>
                </c:pt>
                <c:pt idx="2">
                  <c:v>Tropical montane</c:v>
                </c:pt>
                <c:pt idx="3">
                  <c:v>Temperate flat</c:v>
                </c:pt>
                <c:pt idx="4">
                  <c:v>Temperate hilly</c:v>
                </c:pt>
                <c:pt idx="5">
                  <c:v>Temperate montane</c:v>
                </c:pt>
                <c:pt idx="6">
                  <c:v>Boreal flat</c:v>
                </c:pt>
                <c:pt idx="7">
                  <c:v>Boreal hilly</c:v>
                </c:pt>
                <c:pt idx="8">
                  <c:v>Boreal montane</c:v>
                </c:pt>
              </c:strCache>
            </c:strRef>
          </c:cat>
          <c:val>
            <c:numRef>
              <c:f>'PP1'!$AA$44:$AA$52</c:f>
              <c:numCache>
                <c:formatCode>General</c:formatCode>
                <c:ptCount val="9"/>
                <c:pt idx="0">
                  <c:v>0.0</c:v>
                </c:pt>
                <c:pt idx="1">
                  <c:v>0.0</c:v>
                </c:pt>
                <c:pt idx="2">
                  <c:v>0.0</c:v>
                </c:pt>
                <c:pt idx="3">
                  <c:v>0.747875</c:v>
                </c:pt>
                <c:pt idx="4">
                  <c:v>0.671572</c:v>
                </c:pt>
                <c:pt idx="5">
                  <c:v>0.562577</c:v>
                </c:pt>
                <c:pt idx="6">
                  <c:v>0.756016</c:v>
                </c:pt>
                <c:pt idx="7">
                  <c:v>0.680966</c:v>
                </c:pt>
                <c:pt idx="8">
                  <c:v>0.572863</c:v>
                </c:pt>
              </c:numCache>
            </c:numRef>
          </c:val>
        </c:ser>
        <c:ser>
          <c:idx val="3"/>
          <c:order val="1"/>
          <c:tx>
            <c:v>532 PMT, night</c:v>
          </c:tx>
          <c:spPr>
            <a:solidFill>
              <a:schemeClr val="tx1"/>
            </a:solidFill>
          </c:spPr>
          <c:val>
            <c:numRef>
              <c:f>'PP1'!$AD$44:$AD$52</c:f>
              <c:numCache>
                <c:formatCode>General</c:formatCode>
                <c:ptCount val="9"/>
                <c:pt idx="0">
                  <c:v>0.610586</c:v>
                </c:pt>
                <c:pt idx="1">
                  <c:v>0.50114</c:v>
                </c:pt>
                <c:pt idx="2">
                  <c:v>0.350668</c:v>
                </c:pt>
                <c:pt idx="3">
                  <c:v>0.865446</c:v>
                </c:pt>
                <c:pt idx="4">
                  <c:v>0.82775</c:v>
                </c:pt>
                <c:pt idx="5">
                  <c:v>0.776014</c:v>
                </c:pt>
                <c:pt idx="6">
                  <c:v>0.865667</c:v>
                </c:pt>
                <c:pt idx="7">
                  <c:v>0.828021</c:v>
                </c:pt>
                <c:pt idx="8">
                  <c:v>0.776346</c:v>
                </c:pt>
              </c:numCache>
            </c:numRef>
          </c:val>
        </c:ser>
        <c:ser>
          <c:idx val="1"/>
          <c:order val="2"/>
          <c:tx>
            <c:v>1030 SPCM</c:v>
          </c:tx>
          <c:spPr>
            <a:solidFill>
              <a:srgbClr val="FF0000"/>
            </a:solidFill>
          </c:spPr>
          <c:cat>
            <c:strRef>
              <c:f>'PP1'!$B$44:$B$52</c:f>
              <c:strCache>
                <c:ptCount val="9"/>
                <c:pt idx="0">
                  <c:v>Tropical flat</c:v>
                </c:pt>
                <c:pt idx="1">
                  <c:v>Tropical hilly</c:v>
                </c:pt>
                <c:pt idx="2">
                  <c:v>Tropical montane</c:v>
                </c:pt>
                <c:pt idx="3">
                  <c:v>Temperate flat</c:v>
                </c:pt>
                <c:pt idx="4">
                  <c:v>Temperate hilly</c:v>
                </c:pt>
                <c:pt idx="5">
                  <c:v>Temperate montane</c:v>
                </c:pt>
                <c:pt idx="6">
                  <c:v>Boreal flat</c:v>
                </c:pt>
                <c:pt idx="7">
                  <c:v>Boreal hilly</c:v>
                </c:pt>
                <c:pt idx="8">
                  <c:v>Boreal montane</c:v>
                </c:pt>
              </c:strCache>
            </c:strRef>
          </c:cat>
          <c:val>
            <c:numRef>
              <c:f>'PP2'!$AA$46:$AA$54</c:f>
              <c:numCache>
                <c:formatCode>General</c:formatCode>
                <c:ptCount val="9"/>
                <c:pt idx="0">
                  <c:v>0.699867</c:v>
                </c:pt>
                <c:pt idx="1">
                  <c:v>0.619854</c:v>
                </c:pt>
                <c:pt idx="2">
                  <c:v>0.512808</c:v>
                </c:pt>
                <c:pt idx="3">
                  <c:v>0.826405</c:v>
                </c:pt>
                <c:pt idx="4">
                  <c:v>0.779305</c:v>
                </c:pt>
                <c:pt idx="5">
                  <c:v>0.715727</c:v>
                </c:pt>
                <c:pt idx="6">
                  <c:v>0.842751</c:v>
                </c:pt>
                <c:pt idx="7">
                  <c:v>0.799074</c:v>
                </c:pt>
                <c:pt idx="8">
                  <c:v>0.739398</c:v>
                </c:pt>
              </c:numCache>
            </c:numRef>
          </c:val>
        </c:ser>
        <c:ser>
          <c:idx val="2"/>
          <c:order val="3"/>
          <c:tx>
            <c:v>1064 IPD</c:v>
          </c:tx>
          <c:spPr>
            <a:solidFill>
              <a:srgbClr val="FF6600"/>
            </a:solidFill>
          </c:spPr>
          <c:cat>
            <c:strRef>
              <c:f>'PP1'!$B$44:$B$52</c:f>
              <c:strCache>
                <c:ptCount val="9"/>
                <c:pt idx="0">
                  <c:v>Tropical flat</c:v>
                </c:pt>
                <c:pt idx="1">
                  <c:v>Tropical hilly</c:v>
                </c:pt>
                <c:pt idx="2">
                  <c:v>Tropical montane</c:v>
                </c:pt>
                <c:pt idx="3">
                  <c:v>Temperate flat</c:v>
                </c:pt>
                <c:pt idx="4">
                  <c:v>Temperate hilly</c:v>
                </c:pt>
                <c:pt idx="5">
                  <c:v>Temperate montane</c:v>
                </c:pt>
                <c:pt idx="6">
                  <c:v>Boreal flat</c:v>
                </c:pt>
                <c:pt idx="7">
                  <c:v>Boreal hilly</c:v>
                </c:pt>
                <c:pt idx="8">
                  <c:v>Boreal montane</c:v>
                </c:pt>
              </c:strCache>
            </c:strRef>
          </c:cat>
          <c:val>
            <c:numRef>
              <c:f>'PP3'!$AA$46:$AA$54</c:f>
              <c:numCache>
                <c:formatCode>General</c:formatCode>
                <c:ptCount val="9"/>
                <c:pt idx="0">
                  <c:v>0.741358</c:v>
                </c:pt>
                <c:pt idx="1">
                  <c:v>0.671741</c:v>
                </c:pt>
                <c:pt idx="2">
                  <c:v>0.578144</c:v>
                </c:pt>
                <c:pt idx="3">
                  <c:v>0.849012</c:v>
                </c:pt>
                <c:pt idx="4">
                  <c:v>0.807784</c:v>
                </c:pt>
                <c:pt idx="5">
                  <c:v>0.751949</c:v>
                </c:pt>
                <c:pt idx="6">
                  <c:v>0.862186</c:v>
                </c:pt>
                <c:pt idx="7">
                  <c:v>0.823852</c:v>
                </c:pt>
                <c:pt idx="8">
                  <c:v>0.771435</c:v>
                </c:pt>
              </c:numCache>
            </c:numRef>
          </c:val>
        </c:ser>
        <c:axId val="469616232"/>
        <c:axId val="469636120"/>
      </c:barChart>
      <c:catAx>
        <c:axId val="469616232"/>
        <c:scaling>
          <c:orientation val="minMax"/>
        </c:scaling>
        <c:axPos val="b"/>
        <c:title>
          <c:tx>
            <c:rich>
              <a:bodyPr/>
              <a:lstStyle/>
              <a:p>
                <a:pPr>
                  <a:defRPr/>
                </a:pPr>
                <a:r>
                  <a:rPr lang="en-US"/>
                  <a:t>Design Case</a:t>
                </a:r>
              </a:p>
            </c:rich>
          </c:tx>
        </c:title>
        <c:tickLblPos val="nextTo"/>
        <c:crossAx val="469636120"/>
        <c:crosses val="autoZero"/>
        <c:auto val="1"/>
        <c:lblAlgn val="ctr"/>
        <c:lblOffset val="100"/>
      </c:catAx>
      <c:valAx>
        <c:axId val="469636120"/>
        <c:scaling>
          <c:orientation val="minMax"/>
          <c:max val="1.0"/>
        </c:scaling>
        <c:axPos val="l"/>
        <c:majorGridlines/>
        <c:title>
          <c:tx>
            <c:rich>
              <a:bodyPr/>
              <a:lstStyle/>
              <a:p>
                <a:pPr>
                  <a:defRPr/>
                </a:pPr>
                <a:r>
                  <a:rPr lang="en-US"/>
                  <a:t>Max cover to find soil, 100 shots</a:t>
                </a:r>
              </a:p>
            </c:rich>
          </c:tx>
          <c:layout>
            <c:manualLayout>
              <c:xMode val="edge"/>
              <c:yMode val="edge"/>
              <c:x val="0.0171431311057464"/>
              <c:y val="0.275493311829997"/>
            </c:manualLayout>
          </c:layout>
        </c:title>
        <c:numFmt formatCode="General" sourceLinked="1"/>
        <c:tickLblPos val="nextTo"/>
        <c:crossAx val="469616232"/>
        <c:crosses val="autoZero"/>
        <c:crossBetween val="between"/>
      </c:valAx>
    </c:plotArea>
    <c:legend>
      <c:legendPos val="r"/>
    </c:legend>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4" Type="http://schemas.openxmlformats.org/officeDocument/2006/relationships/chart" Target="../charts/chart10.xml"/><Relationship Id="rId5" Type="http://schemas.openxmlformats.org/officeDocument/2006/relationships/chart" Target="../charts/chart11.xml"/><Relationship Id="rId1" Type="http://schemas.openxmlformats.org/officeDocument/2006/relationships/chart" Target="../charts/chart7.xml"/><Relationship Id="rId2"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330200</xdr:colOff>
      <xdr:row>1</xdr:row>
      <xdr:rowOff>12700</xdr:rowOff>
    </xdr:from>
    <xdr:to>
      <xdr:col>8</xdr:col>
      <xdr:colOff>914400</xdr:colOff>
      <xdr:row>18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152400</xdr:colOff>
      <xdr:row>1</xdr:row>
      <xdr:rowOff>12700</xdr:rowOff>
    </xdr:from>
    <xdr:to>
      <xdr:col>17</xdr:col>
      <xdr:colOff>749300</xdr:colOff>
      <xdr:row>18</xdr:row>
      <xdr:rowOff>139700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330200</xdr:colOff>
      <xdr:row>20</xdr:row>
      <xdr:rowOff>50800</xdr:rowOff>
    </xdr:from>
    <xdr:to>
      <xdr:col>8</xdr:col>
      <xdr:colOff>914400</xdr:colOff>
      <xdr:row>37</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342900</xdr:colOff>
      <xdr:row>38</xdr:row>
      <xdr:rowOff>127000</xdr:rowOff>
    </xdr:from>
    <xdr:to>
      <xdr:col>8</xdr:col>
      <xdr:colOff>927100</xdr:colOff>
      <xdr:row>56</xdr:row>
      <xdr:rowOff>63500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165100</xdr:colOff>
      <xdr:row>20</xdr:row>
      <xdr:rowOff>63500</xdr:rowOff>
    </xdr:from>
    <xdr:to>
      <xdr:col>17</xdr:col>
      <xdr:colOff>762000</xdr:colOff>
      <xdr:row>38</xdr:row>
      <xdr:rowOff>25400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203200</xdr:colOff>
      <xdr:row>38</xdr:row>
      <xdr:rowOff>139700</xdr:rowOff>
    </xdr:from>
    <xdr:to>
      <xdr:col>17</xdr:col>
      <xdr:colOff>800100</xdr:colOff>
      <xdr:row>56</xdr:row>
      <xdr:rowOff>101600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520700</xdr:colOff>
      <xdr:row>2</xdr:row>
      <xdr:rowOff>50800</xdr:rowOff>
    </xdr:from>
    <xdr:to>
      <xdr:col>9</xdr:col>
      <xdr:colOff>812800</xdr:colOff>
      <xdr:row>27</xdr:row>
      <xdr:rowOff>139700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28</xdr:row>
      <xdr:rowOff>114300</xdr:rowOff>
    </xdr:from>
    <xdr:to>
      <xdr:col>9</xdr:col>
      <xdr:colOff>825500</xdr:colOff>
      <xdr:row>54</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533400</xdr:colOff>
      <xdr:row>55</xdr:row>
      <xdr:rowOff>152400</xdr:rowOff>
    </xdr:from>
    <xdr:to>
      <xdr:col>9</xdr:col>
      <xdr:colOff>825500</xdr:colOff>
      <xdr:row>81</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558800</xdr:colOff>
      <xdr:row>2</xdr:row>
      <xdr:rowOff>25400</xdr:rowOff>
    </xdr:from>
    <xdr:to>
      <xdr:col>19</xdr:col>
      <xdr:colOff>850900</xdr:colOff>
      <xdr:row>27</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419100</xdr:colOff>
      <xdr:row>2</xdr:row>
      <xdr:rowOff>0</xdr:rowOff>
    </xdr:from>
    <xdr:to>
      <xdr:col>29</xdr:col>
      <xdr:colOff>711200</xdr:colOff>
      <xdr:row>27</xdr:row>
      <xdr:rowOff>88900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44"/>
  <sheetViews>
    <sheetView workbookViewId="0">
      <selection activeCell="F45" sqref="F45"/>
    </sheetView>
  </sheetViews>
  <sheetFormatPr baseColWidth="10" defaultRowHeight="13"/>
  <cols>
    <col min="2" max="2" width="32.28515625" customWidth="1"/>
    <col min="10" max="10" width="12.140625" customWidth="1"/>
    <col min="12" max="13" width="12.42578125" customWidth="1"/>
    <col min="14" max="14" width="11.5703125" customWidth="1"/>
    <col min="16" max="16" width="9.42578125" customWidth="1"/>
    <col min="17" max="17" width="11.7109375" customWidth="1"/>
    <col min="18" max="18" width="11.85546875" customWidth="1"/>
  </cols>
  <sheetData>
    <row r="1" spans="1:12" ht="25">
      <c r="A1" s="23" t="s">
        <v>95</v>
      </c>
      <c r="B1" s="23"/>
    </row>
    <row r="3" spans="1:12" s="6" customFormat="1" ht="58" customHeight="1">
      <c r="A3" s="6" t="s">
        <v>96</v>
      </c>
      <c r="B3" s="6" t="s">
        <v>174</v>
      </c>
      <c r="C3" s="6" t="s">
        <v>175</v>
      </c>
      <c r="D3" s="6" t="s">
        <v>176</v>
      </c>
      <c r="E3" s="6" t="s">
        <v>177</v>
      </c>
      <c r="F3" s="6" t="s">
        <v>178</v>
      </c>
      <c r="G3" s="6" t="s">
        <v>70</v>
      </c>
      <c r="H3" s="6" t="s">
        <v>71</v>
      </c>
      <c r="I3" s="6" t="s">
        <v>11</v>
      </c>
      <c r="J3" s="6" t="s">
        <v>12</v>
      </c>
    </row>
    <row r="4" spans="1:12" s="24" customFormat="1">
      <c r="A4" s="6" t="s">
        <v>74</v>
      </c>
      <c r="B4" s="24" t="s">
        <v>75</v>
      </c>
      <c r="C4" s="24">
        <v>0.9</v>
      </c>
      <c r="D4" s="25">
        <v>0.61</v>
      </c>
      <c r="E4" s="24">
        <v>0.2</v>
      </c>
      <c r="F4" s="24">
        <v>0.4</v>
      </c>
      <c r="G4" s="24">
        <v>0.21</v>
      </c>
      <c r="H4" s="26">
        <v>0.01</v>
      </c>
      <c r="I4" s="24">
        <v>0</v>
      </c>
      <c r="J4" s="24">
        <v>1.3</v>
      </c>
      <c r="L4" s="27"/>
    </row>
    <row r="5" spans="1:12" s="24" customFormat="1">
      <c r="A5" s="6" t="s">
        <v>76</v>
      </c>
      <c r="B5" s="24" t="s">
        <v>77</v>
      </c>
      <c r="C5" s="24">
        <v>0.98</v>
      </c>
      <c r="D5" s="25">
        <v>0.73</v>
      </c>
      <c r="E5" s="24">
        <v>0</v>
      </c>
      <c r="F5" s="24">
        <v>0</v>
      </c>
      <c r="G5" s="24">
        <v>0.15</v>
      </c>
      <c r="H5" s="26">
        <v>8.0000000000000002E-3</v>
      </c>
      <c r="I5" s="24">
        <v>0</v>
      </c>
      <c r="J5" s="24">
        <v>1.5</v>
      </c>
      <c r="L5" s="27"/>
    </row>
    <row r="6" spans="1:12" s="24" customFormat="1">
      <c r="A6" s="6" t="s">
        <v>78</v>
      </c>
      <c r="B6" s="24" t="s">
        <v>79</v>
      </c>
      <c r="C6" s="24">
        <v>0.9</v>
      </c>
      <c r="D6" s="25">
        <v>0.61</v>
      </c>
      <c r="E6" s="24">
        <v>0.6</v>
      </c>
      <c r="F6" s="24">
        <v>0.4</v>
      </c>
      <c r="G6" s="24">
        <v>0.21</v>
      </c>
      <c r="H6" s="26">
        <v>0.01</v>
      </c>
      <c r="I6" s="24">
        <v>47.5</v>
      </c>
      <c r="J6" s="24">
        <v>1.3</v>
      </c>
      <c r="K6" s="29" t="s">
        <v>80</v>
      </c>
      <c r="L6" s="27"/>
    </row>
    <row r="7" spans="1:12" s="24" customFormat="1">
      <c r="A7" s="6" t="s">
        <v>81</v>
      </c>
      <c r="B7" s="24" t="s">
        <v>82</v>
      </c>
      <c r="C7" s="24">
        <v>0.9</v>
      </c>
      <c r="D7" s="25">
        <v>0.61</v>
      </c>
      <c r="E7" s="24">
        <v>0.6</v>
      </c>
      <c r="F7" s="24">
        <v>0.4</v>
      </c>
      <c r="G7" s="24">
        <v>0.45</v>
      </c>
      <c r="H7" s="26">
        <v>0.45</v>
      </c>
      <c r="I7" s="24">
        <v>47.5</v>
      </c>
      <c r="J7" s="24">
        <v>1.3</v>
      </c>
      <c r="L7" s="27"/>
    </row>
    <row r="8" spans="1:12" s="24" customFormat="1">
      <c r="A8" s="6" t="s">
        <v>51</v>
      </c>
      <c r="B8" s="24" t="s">
        <v>52</v>
      </c>
      <c r="C8" s="24">
        <v>0.85</v>
      </c>
      <c r="D8" s="25">
        <v>0.5</v>
      </c>
      <c r="E8" s="24">
        <v>0.6</v>
      </c>
      <c r="F8" s="24">
        <v>0.4</v>
      </c>
      <c r="G8" s="24">
        <v>1</v>
      </c>
      <c r="H8" s="26">
        <v>1</v>
      </c>
      <c r="I8" s="24">
        <v>47.5</v>
      </c>
      <c r="J8" s="24">
        <v>1.3</v>
      </c>
      <c r="L8" s="27"/>
    </row>
    <row r="9" spans="1:12" s="24" customFormat="1">
      <c r="A9" s="6" t="s">
        <v>53</v>
      </c>
      <c r="B9" s="24" t="s">
        <v>54</v>
      </c>
      <c r="C9" s="24">
        <v>0.9</v>
      </c>
      <c r="D9" s="25">
        <v>0.61</v>
      </c>
      <c r="E9" s="24">
        <v>1</v>
      </c>
      <c r="F9" s="24">
        <v>4</v>
      </c>
      <c r="G9" s="24">
        <v>0.6</v>
      </c>
      <c r="H9" s="26">
        <v>0.6</v>
      </c>
      <c r="I9" s="24">
        <v>0</v>
      </c>
      <c r="J9" s="24">
        <v>1.3</v>
      </c>
      <c r="L9" s="27"/>
    </row>
    <row r="10" spans="1:12" s="24" customFormat="1">
      <c r="A10" s="6" t="s">
        <v>55</v>
      </c>
      <c r="B10" s="24" t="s">
        <v>88</v>
      </c>
      <c r="C10" s="24">
        <v>0.9</v>
      </c>
      <c r="D10" s="25">
        <v>0.61</v>
      </c>
      <c r="E10" s="24">
        <v>1</v>
      </c>
      <c r="F10" s="24">
        <v>4</v>
      </c>
      <c r="G10" s="24">
        <v>0.8</v>
      </c>
      <c r="H10" s="26">
        <v>0.8</v>
      </c>
      <c r="I10" s="24">
        <v>0</v>
      </c>
      <c r="J10" s="24">
        <v>1.3</v>
      </c>
      <c r="L10" s="27"/>
    </row>
    <row r="11" spans="1:12" s="24" customFormat="1">
      <c r="A11" s="6" t="s">
        <v>89</v>
      </c>
      <c r="B11" s="24" t="s">
        <v>90</v>
      </c>
      <c r="C11" s="24">
        <v>0.9</v>
      </c>
      <c r="D11" s="25">
        <v>0.61</v>
      </c>
      <c r="E11" s="24">
        <v>1</v>
      </c>
      <c r="F11" s="24">
        <v>4</v>
      </c>
      <c r="G11" s="24">
        <v>1.5</v>
      </c>
      <c r="H11" s="26">
        <v>1.5</v>
      </c>
      <c r="I11" s="24">
        <v>0</v>
      </c>
      <c r="J11" s="24">
        <v>1.3</v>
      </c>
      <c r="L11" s="27"/>
    </row>
    <row r="12" spans="1:12" s="24" customFormat="1">
      <c r="A12" s="6">
        <v>4</v>
      </c>
      <c r="B12" s="24" t="s">
        <v>172</v>
      </c>
      <c r="C12" s="24">
        <v>0.6</v>
      </c>
      <c r="D12" s="25">
        <v>0.31</v>
      </c>
      <c r="E12" s="24">
        <v>2</v>
      </c>
      <c r="F12" s="24">
        <v>4</v>
      </c>
      <c r="G12" s="24">
        <v>0.6</v>
      </c>
      <c r="H12" s="26">
        <v>0.6</v>
      </c>
      <c r="I12" s="24">
        <v>47.5</v>
      </c>
      <c r="J12" s="24">
        <v>1.3</v>
      </c>
      <c r="L12" s="27"/>
    </row>
    <row r="13" spans="1:12" s="24" customFormat="1">
      <c r="A13" s="6"/>
    </row>
    <row r="14" spans="1:12">
      <c r="A14" s="28"/>
    </row>
    <row r="16" spans="1:12" ht="25">
      <c r="A16" s="23" t="s">
        <v>173</v>
      </c>
      <c r="B16" s="23"/>
    </row>
    <row r="18" spans="1:21" ht="65">
      <c r="A18" s="6" t="s">
        <v>96</v>
      </c>
      <c r="B18" s="6" t="s">
        <v>174</v>
      </c>
      <c r="C18" s="6" t="s">
        <v>205</v>
      </c>
      <c r="D18" s="6" t="s">
        <v>93</v>
      </c>
      <c r="E18" s="6" t="s">
        <v>94</v>
      </c>
      <c r="F18" s="6" t="s">
        <v>99</v>
      </c>
      <c r="G18" s="6" t="s">
        <v>100</v>
      </c>
      <c r="H18" s="6" t="s">
        <v>259</v>
      </c>
      <c r="I18" s="6" t="s">
        <v>260</v>
      </c>
      <c r="J18" s="6" t="s">
        <v>262</v>
      </c>
      <c r="K18" s="6" t="s">
        <v>101</v>
      </c>
      <c r="L18" s="6" t="s">
        <v>102</v>
      </c>
      <c r="M18" s="6" t="s">
        <v>103</v>
      </c>
      <c r="N18" s="6" t="s">
        <v>135</v>
      </c>
      <c r="O18" s="6" t="s">
        <v>12</v>
      </c>
      <c r="P18" s="6"/>
    </row>
    <row r="19" spans="1:21" s="39" customFormat="1">
      <c r="A19" s="6" t="s">
        <v>199</v>
      </c>
      <c r="B19" s="24" t="s">
        <v>223</v>
      </c>
      <c r="C19" s="24">
        <v>0.9</v>
      </c>
      <c r="D19" s="26">
        <v>0.54</v>
      </c>
      <c r="E19" s="24">
        <v>0.5</v>
      </c>
      <c r="F19" s="24" t="s">
        <v>200</v>
      </c>
      <c r="G19" s="26" t="s">
        <v>200</v>
      </c>
      <c r="H19" s="26" t="s">
        <v>200</v>
      </c>
      <c r="I19" s="26" t="s">
        <v>200</v>
      </c>
      <c r="J19" s="26" t="s">
        <v>200</v>
      </c>
      <c r="K19" s="26" t="s">
        <v>200</v>
      </c>
      <c r="L19" s="26">
        <v>0.4</v>
      </c>
      <c r="M19" s="26">
        <v>0.4</v>
      </c>
      <c r="N19" s="24">
        <v>0</v>
      </c>
      <c r="O19" s="29">
        <v>1.3</v>
      </c>
      <c r="P19" s="30"/>
      <c r="Q19" s="7"/>
    </row>
    <row r="20" spans="1:21" s="39" customFormat="1">
      <c r="A20" s="6" t="s">
        <v>211</v>
      </c>
      <c r="B20" s="24" t="s">
        <v>201</v>
      </c>
      <c r="C20" s="24" t="s">
        <v>198</v>
      </c>
      <c r="D20" s="24" t="s">
        <v>198</v>
      </c>
      <c r="E20" s="24" t="s">
        <v>198</v>
      </c>
      <c r="F20" s="24">
        <v>0.2</v>
      </c>
      <c r="G20" s="26">
        <v>0.1</v>
      </c>
      <c r="H20" s="26">
        <v>0.1</v>
      </c>
      <c r="I20" s="26">
        <v>0.219</v>
      </c>
      <c r="J20" s="26">
        <f>0.015*4*PI()</f>
        <v>0.18849555921538758</v>
      </c>
      <c r="K20" s="26">
        <v>0</v>
      </c>
      <c r="L20" s="26">
        <v>0.4</v>
      </c>
      <c r="M20" s="26">
        <v>0.4</v>
      </c>
      <c r="N20" s="24">
        <v>0</v>
      </c>
      <c r="O20" s="29" t="s">
        <v>198</v>
      </c>
      <c r="P20" s="30" t="s">
        <v>227</v>
      </c>
    </row>
    <row r="21" spans="1:21" s="39" customFormat="1">
      <c r="A21" s="6" t="s">
        <v>228</v>
      </c>
      <c r="B21" s="24" t="s">
        <v>148</v>
      </c>
      <c r="C21" s="24">
        <v>0.9</v>
      </c>
      <c r="D21" s="24">
        <v>0.54</v>
      </c>
      <c r="E21" s="24">
        <v>0.5</v>
      </c>
      <c r="F21" s="24" t="s">
        <v>198</v>
      </c>
      <c r="G21" s="26" t="s">
        <v>198</v>
      </c>
      <c r="H21" s="26" t="s">
        <v>200</v>
      </c>
      <c r="I21" s="26" t="s">
        <v>200</v>
      </c>
      <c r="J21" s="26" t="s">
        <v>200</v>
      </c>
      <c r="K21" s="26" t="s">
        <v>241</v>
      </c>
      <c r="L21" s="26">
        <v>0.21</v>
      </c>
      <c r="M21" s="26">
        <v>0.01</v>
      </c>
      <c r="N21" s="24">
        <v>0</v>
      </c>
      <c r="O21" s="29">
        <v>1.3</v>
      </c>
      <c r="P21" s="30"/>
    </row>
    <row r="22" spans="1:21" s="39" customFormat="1">
      <c r="A22" s="6" t="s">
        <v>242</v>
      </c>
      <c r="B22" s="24" t="s">
        <v>243</v>
      </c>
      <c r="C22" s="24">
        <v>0.8</v>
      </c>
      <c r="D22" s="26">
        <v>0.46</v>
      </c>
      <c r="E22" s="24">
        <v>0.5</v>
      </c>
      <c r="F22" s="24" t="s">
        <v>198</v>
      </c>
      <c r="G22" s="26" t="s">
        <v>198</v>
      </c>
      <c r="H22" s="26" t="s">
        <v>200</v>
      </c>
      <c r="I22" s="26" t="s">
        <v>200</v>
      </c>
      <c r="J22" s="26" t="s">
        <v>200</v>
      </c>
      <c r="K22" s="26" t="s">
        <v>198</v>
      </c>
      <c r="L22" s="26">
        <v>0.8</v>
      </c>
      <c r="M22" s="26">
        <v>0.8</v>
      </c>
      <c r="N22" s="24">
        <v>47.5</v>
      </c>
      <c r="O22" s="29">
        <v>1.3</v>
      </c>
      <c r="P22" s="30"/>
    </row>
    <row r="23" spans="1:21" s="39" customFormat="1">
      <c r="A23" s="6" t="s">
        <v>244</v>
      </c>
      <c r="B23" s="24" t="s">
        <v>245</v>
      </c>
      <c r="C23" s="24" t="s">
        <v>200</v>
      </c>
      <c r="D23" s="24" t="s">
        <v>200</v>
      </c>
      <c r="E23" s="24" t="s">
        <v>200</v>
      </c>
      <c r="F23" s="24">
        <v>0.1</v>
      </c>
      <c r="G23" s="26">
        <v>0.05</v>
      </c>
      <c r="H23" s="26">
        <v>0.1</v>
      </c>
      <c r="I23" s="26">
        <v>0.219</v>
      </c>
      <c r="J23" s="26">
        <f>0.015*4*PI()</f>
        <v>0.18849555921538758</v>
      </c>
      <c r="K23" s="26">
        <v>0.1</v>
      </c>
      <c r="L23" s="26">
        <v>0.8</v>
      </c>
      <c r="M23" s="26">
        <v>0.8</v>
      </c>
      <c r="N23" s="24">
        <v>47.5</v>
      </c>
      <c r="O23" s="29" t="s">
        <v>200</v>
      </c>
      <c r="P23" s="30" t="s">
        <v>159</v>
      </c>
    </row>
    <row r="24" spans="1:21" s="39" customFormat="1">
      <c r="A24" s="6" t="s">
        <v>160</v>
      </c>
      <c r="B24" s="24" t="s">
        <v>161</v>
      </c>
      <c r="C24" s="24" t="s">
        <v>200</v>
      </c>
      <c r="D24" s="24" t="s">
        <v>200</v>
      </c>
      <c r="E24" s="24" t="s">
        <v>200</v>
      </c>
      <c r="F24" s="24" t="s">
        <v>162</v>
      </c>
      <c r="G24" s="26" t="s">
        <v>163</v>
      </c>
      <c r="H24" s="26">
        <v>0.1</v>
      </c>
      <c r="I24" s="26">
        <v>0.219</v>
      </c>
      <c r="J24" s="26">
        <f>0.015*4*PI()</f>
        <v>0.18849555921538758</v>
      </c>
      <c r="K24" s="26">
        <v>0.1</v>
      </c>
      <c r="L24" s="26">
        <v>0.21</v>
      </c>
      <c r="M24" s="26">
        <v>0.01</v>
      </c>
      <c r="N24" s="24">
        <v>47.5</v>
      </c>
      <c r="O24" s="29" t="s">
        <v>200</v>
      </c>
      <c r="P24" s="30" t="s">
        <v>159</v>
      </c>
    </row>
    <row r="25" spans="1:21" s="39" customFormat="1">
      <c r="M25" s="30" t="s">
        <v>164</v>
      </c>
    </row>
    <row r="27" spans="1:21" ht="25">
      <c r="A27" s="23" t="s">
        <v>104</v>
      </c>
      <c r="B27" s="23"/>
    </row>
    <row r="28" spans="1:21">
      <c r="I28" s="29"/>
      <c r="J28" s="29"/>
    </row>
    <row r="29" spans="1:21" ht="52">
      <c r="A29" s="6" t="s">
        <v>96</v>
      </c>
      <c r="B29" s="6" t="s">
        <v>174</v>
      </c>
      <c r="C29" s="6" t="s">
        <v>91</v>
      </c>
      <c r="D29" s="6" t="s">
        <v>92</v>
      </c>
      <c r="E29" s="6" t="s">
        <v>114</v>
      </c>
      <c r="F29" s="6" t="s">
        <v>2</v>
      </c>
      <c r="G29" s="6" t="s">
        <v>3</v>
      </c>
      <c r="H29" s="6" t="s">
        <v>4</v>
      </c>
      <c r="I29" s="32" t="s">
        <v>255</v>
      </c>
      <c r="J29" s="33" t="s">
        <v>256</v>
      </c>
      <c r="K29" s="6" t="s">
        <v>156</v>
      </c>
      <c r="L29" s="6" t="s">
        <v>69</v>
      </c>
      <c r="M29" s="6" t="s">
        <v>192</v>
      </c>
      <c r="N29" s="6" t="s">
        <v>193</v>
      </c>
      <c r="O29" s="6" t="s">
        <v>194</v>
      </c>
      <c r="P29" s="33" t="s">
        <v>195</v>
      </c>
      <c r="Q29" s="6" t="s">
        <v>196</v>
      </c>
      <c r="R29" s="6" t="s">
        <v>36</v>
      </c>
      <c r="S29" s="6" t="s">
        <v>60</v>
      </c>
      <c r="T29" s="6" t="s">
        <v>204</v>
      </c>
      <c r="U29" s="6" t="s">
        <v>37</v>
      </c>
    </row>
    <row r="30" spans="1:21">
      <c r="A30" s="6" t="s">
        <v>38</v>
      </c>
      <c r="B30" s="24" t="s">
        <v>39</v>
      </c>
      <c r="C30" s="24">
        <v>30</v>
      </c>
      <c r="D30" s="24">
        <v>99</v>
      </c>
      <c r="E30" s="24">
        <v>0</v>
      </c>
      <c r="F30" s="24">
        <v>4</v>
      </c>
      <c r="G30" s="24">
        <v>0.3</v>
      </c>
      <c r="H30" s="24">
        <v>0.3</v>
      </c>
      <c r="I30" s="29">
        <v>1.3</v>
      </c>
      <c r="J30" s="29">
        <v>1.3</v>
      </c>
      <c r="K30" s="24">
        <v>45</v>
      </c>
      <c r="L30" s="24">
        <v>0.12</v>
      </c>
      <c r="M30" s="24">
        <v>0.45</v>
      </c>
      <c r="N30" s="34">
        <v>1.8</v>
      </c>
      <c r="O30" s="34">
        <v>1.3</v>
      </c>
      <c r="P30" s="24">
        <v>8</v>
      </c>
      <c r="Q30" s="24">
        <v>0.5</v>
      </c>
      <c r="R30" s="24">
        <v>0.8</v>
      </c>
      <c r="S30" s="28">
        <v>0.7</v>
      </c>
      <c r="T30" s="28">
        <v>0.22</v>
      </c>
      <c r="U30" s="24">
        <v>80</v>
      </c>
    </row>
    <row r="31" spans="1:21">
      <c r="A31" s="6" t="s">
        <v>126</v>
      </c>
      <c r="B31" s="24" t="s">
        <v>40</v>
      </c>
      <c r="C31" s="24">
        <v>30</v>
      </c>
      <c r="D31" s="24">
        <v>99</v>
      </c>
      <c r="E31" s="24">
        <v>15</v>
      </c>
      <c r="F31" s="24">
        <v>6</v>
      </c>
      <c r="G31" s="24">
        <v>0.3</v>
      </c>
      <c r="H31" s="24">
        <v>0.3</v>
      </c>
      <c r="I31" s="29">
        <v>1.3</v>
      </c>
      <c r="J31" s="29">
        <v>1.3</v>
      </c>
      <c r="K31" s="24">
        <v>35</v>
      </c>
      <c r="L31" s="24">
        <v>0.12</v>
      </c>
      <c r="M31" s="24">
        <v>0.45</v>
      </c>
      <c r="N31" s="34">
        <v>1.8</v>
      </c>
      <c r="O31" s="34">
        <v>1.3</v>
      </c>
      <c r="P31" s="24">
        <v>8</v>
      </c>
      <c r="Q31" s="24">
        <v>0.5</v>
      </c>
      <c r="R31" s="24">
        <v>0.8</v>
      </c>
      <c r="S31" s="28">
        <v>0.7</v>
      </c>
      <c r="T31" s="28">
        <v>0.22</v>
      </c>
      <c r="U31" s="24">
        <v>80</v>
      </c>
    </row>
    <row r="32" spans="1:21">
      <c r="A32" s="6" t="s">
        <v>127</v>
      </c>
      <c r="B32" s="24" t="s">
        <v>41</v>
      </c>
      <c r="C32" s="24">
        <v>30</v>
      </c>
      <c r="D32" s="24">
        <v>99</v>
      </c>
      <c r="E32" s="24">
        <v>30</v>
      </c>
      <c r="F32" s="24">
        <v>10</v>
      </c>
      <c r="G32" s="24">
        <v>0.3</v>
      </c>
      <c r="H32" s="24">
        <v>0.3</v>
      </c>
      <c r="I32" s="29">
        <v>1.3</v>
      </c>
      <c r="J32" s="29">
        <v>1.3</v>
      </c>
      <c r="K32" s="24">
        <v>30</v>
      </c>
      <c r="L32" s="24">
        <v>0.12</v>
      </c>
      <c r="M32" s="24">
        <v>0.45</v>
      </c>
      <c r="N32" s="34">
        <v>1.8</v>
      </c>
      <c r="O32" s="34">
        <v>1.3</v>
      </c>
      <c r="P32" s="24">
        <v>8</v>
      </c>
      <c r="Q32" s="24">
        <v>0.5</v>
      </c>
      <c r="R32" s="24">
        <v>0.8</v>
      </c>
      <c r="S32" s="28">
        <v>0.7</v>
      </c>
      <c r="T32" s="28">
        <v>0.22</v>
      </c>
      <c r="U32" s="24">
        <v>80</v>
      </c>
    </row>
    <row r="33" spans="1:21">
      <c r="A33" s="6" t="s">
        <v>42</v>
      </c>
      <c r="B33" s="24" t="s">
        <v>43</v>
      </c>
      <c r="C33" s="24">
        <v>10</v>
      </c>
      <c r="D33" s="24">
        <v>99</v>
      </c>
      <c r="E33" s="24">
        <v>0</v>
      </c>
      <c r="F33" s="24">
        <v>4</v>
      </c>
      <c r="G33" s="24">
        <v>0.3</v>
      </c>
      <c r="H33" s="24">
        <v>0.3</v>
      </c>
      <c r="I33" s="29">
        <v>1.3</v>
      </c>
      <c r="J33" s="29">
        <v>1.3</v>
      </c>
      <c r="K33" s="24">
        <v>30</v>
      </c>
      <c r="L33" s="24">
        <v>0.12</v>
      </c>
      <c r="M33" s="24">
        <v>0.45</v>
      </c>
      <c r="N33" s="34">
        <v>1.8</v>
      </c>
      <c r="O33" s="34">
        <v>1.3</v>
      </c>
      <c r="P33" s="24">
        <v>5</v>
      </c>
      <c r="Q33" s="24">
        <v>0.85</v>
      </c>
      <c r="R33" s="24">
        <v>0.98</v>
      </c>
      <c r="S33" s="28">
        <v>0.16</v>
      </c>
      <c r="T33" s="28">
        <v>0.02</v>
      </c>
      <c r="U33" s="24">
        <v>45</v>
      </c>
    </row>
    <row r="34" spans="1:21">
      <c r="A34" s="6" t="s">
        <v>128</v>
      </c>
      <c r="B34" s="24" t="s">
        <v>44</v>
      </c>
      <c r="C34" s="24">
        <v>10</v>
      </c>
      <c r="D34" s="24">
        <v>99</v>
      </c>
      <c r="E34" s="24">
        <v>15</v>
      </c>
      <c r="F34" s="24">
        <v>6</v>
      </c>
      <c r="G34" s="24">
        <v>0.3</v>
      </c>
      <c r="H34" s="24">
        <v>0.3</v>
      </c>
      <c r="I34" s="29">
        <v>1.3</v>
      </c>
      <c r="J34" s="29">
        <v>1.3</v>
      </c>
      <c r="K34" s="24">
        <v>30</v>
      </c>
      <c r="L34" s="24">
        <v>0.12</v>
      </c>
      <c r="M34" s="24">
        <v>0.45</v>
      </c>
      <c r="N34" s="34">
        <v>1.8</v>
      </c>
      <c r="O34" s="34">
        <v>1.3</v>
      </c>
      <c r="P34" s="24">
        <v>4</v>
      </c>
      <c r="Q34" s="24">
        <v>0.85</v>
      </c>
      <c r="R34" s="24">
        <v>0.98</v>
      </c>
      <c r="S34" s="28">
        <v>0.16</v>
      </c>
      <c r="T34" s="28">
        <v>0.02</v>
      </c>
      <c r="U34" s="24">
        <v>45</v>
      </c>
    </row>
    <row r="35" spans="1:21">
      <c r="A35" s="6" t="s">
        <v>45</v>
      </c>
      <c r="B35" s="24" t="s">
        <v>46</v>
      </c>
      <c r="C35" s="24">
        <v>10</v>
      </c>
      <c r="D35" s="24">
        <v>99</v>
      </c>
      <c r="E35" s="24">
        <v>30</v>
      </c>
      <c r="F35" s="24">
        <v>10</v>
      </c>
      <c r="G35" s="24">
        <v>0.3</v>
      </c>
      <c r="H35" s="24">
        <v>0.3</v>
      </c>
      <c r="I35" s="29">
        <v>1.3</v>
      </c>
      <c r="J35" s="29">
        <v>1.3</v>
      </c>
      <c r="K35" s="24">
        <v>20</v>
      </c>
      <c r="L35" s="24">
        <v>0.12</v>
      </c>
      <c r="M35" s="24">
        <v>0.45</v>
      </c>
      <c r="N35" s="34">
        <v>1.8</v>
      </c>
      <c r="O35" s="34">
        <v>1.3</v>
      </c>
      <c r="P35" s="24">
        <v>3</v>
      </c>
      <c r="Q35" s="24">
        <v>0.85</v>
      </c>
      <c r="R35" s="24">
        <v>0.98</v>
      </c>
      <c r="S35" s="28">
        <v>0.16</v>
      </c>
      <c r="T35" s="28">
        <v>0.02</v>
      </c>
      <c r="U35" s="24">
        <v>45</v>
      </c>
    </row>
    <row r="36" spans="1:21">
      <c r="A36" s="6" t="s">
        <v>47</v>
      </c>
      <c r="B36" s="24" t="s">
        <v>48</v>
      </c>
      <c r="C36" s="24">
        <v>10</v>
      </c>
      <c r="D36" s="24">
        <v>60</v>
      </c>
      <c r="E36" s="24">
        <v>0</v>
      </c>
      <c r="F36" s="24">
        <v>4</v>
      </c>
      <c r="G36" s="24">
        <v>0.3</v>
      </c>
      <c r="H36" s="24">
        <v>0.3</v>
      </c>
      <c r="I36" s="29">
        <v>1.3</v>
      </c>
      <c r="J36" s="29">
        <v>1.3</v>
      </c>
      <c r="K36" s="24">
        <v>15</v>
      </c>
      <c r="L36" s="24">
        <v>0.09</v>
      </c>
      <c r="M36" s="24">
        <v>0.33</v>
      </c>
      <c r="N36" s="34">
        <v>2</v>
      </c>
      <c r="O36" s="34">
        <v>1.3</v>
      </c>
      <c r="P36" s="24">
        <v>5</v>
      </c>
      <c r="Q36" s="24">
        <v>0.85</v>
      </c>
      <c r="R36" s="24">
        <v>0.98</v>
      </c>
      <c r="S36" s="28">
        <v>0.16</v>
      </c>
      <c r="T36" s="28">
        <v>0.02</v>
      </c>
      <c r="U36" s="24">
        <v>45</v>
      </c>
    </row>
    <row r="37" spans="1:21">
      <c r="A37" s="6" t="s">
        <v>49</v>
      </c>
      <c r="B37" s="24" t="s">
        <v>136</v>
      </c>
      <c r="C37" s="24">
        <v>10</v>
      </c>
      <c r="D37" s="24">
        <v>60</v>
      </c>
      <c r="E37" s="24">
        <v>15</v>
      </c>
      <c r="F37" s="24">
        <v>6</v>
      </c>
      <c r="G37" s="24">
        <v>0.3</v>
      </c>
      <c r="H37" s="24">
        <v>0.3</v>
      </c>
      <c r="I37" s="29">
        <v>1.3</v>
      </c>
      <c r="J37" s="29">
        <v>1.3</v>
      </c>
      <c r="K37" s="24">
        <v>10</v>
      </c>
      <c r="L37" s="24">
        <v>0.09</v>
      </c>
      <c r="M37" s="24">
        <v>0.33</v>
      </c>
      <c r="N37" s="34">
        <v>2</v>
      </c>
      <c r="O37" s="34">
        <v>1.3</v>
      </c>
      <c r="P37" s="24">
        <v>4</v>
      </c>
      <c r="Q37" s="24">
        <v>0.85</v>
      </c>
      <c r="R37" s="24">
        <v>0.98</v>
      </c>
      <c r="S37" s="28">
        <v>0.16</v>
      </c>
      <c r="T37" s="28">
        <v>0.02</v>
      </c>
      <c r="U37" s="24">
        <v>45</v>
      </c>
    </row>
    <row r="38" spans="1:21">
      <c r="A38" s="6" t="s">
        <v>137</v>
      </c>
      <c r="B38" s="24" t="s">
        <v>138</v>
      </c>
      <c r="C38" s="24">
        <v>10</v>
      </c>
      <c r="D38" s="24">
        <v>60</v>
      </c>
      <c r="E38" s="24">
        <v>30</v>
      </c>
      <c r="F38" s="24">
        <v>10</v>
      </c>
      <c r="G38" s="24">
        <v>0.3</v>
      </c>
      <c r="H38" s="24">
        <v>0.3</v>
      </c>
      <c r="I38" s="29">
        <v>1.3</v>
      </c>
      <c r="J38" s="29">
        <v>1.3</v>
      </c>
      <c r="K38" s="24">
        <v>5</v>
      </c>
      <c r="L38" s="24">
        <v>0.09</v>
      </c>
      <c r="M38" s="24">
        <v>0.33</v>
      </c>
      <c r="N38" s="34">
        <v>2</v>
      </c>
      <c r="O38" s="34">
        <v>1.3</v>
      </c>
      <c r="P38" s="24">
        <v>3</v>
      </c>
      <c r="Q38" s="24">
        <v>0.85</v>
      </c>
      <c r="R38" s="24">
        <v>0.98</v>
      </c>
      <c r="S38" s="28">
        <v>0.16</v>
      </c>
      <c r="T38" s="28">
        <v>0.02</v>
      </c>
      <c r="U38" s="24">
        <v>45</v>
      </c>
    </row>
    <row r="40" spans="1:21" ht="25">
      <c r="A40" s="23" t="s">
        <v>139</v>
      </c>
      <c r="B40" s="23"/>
    </row>
    <row r="41" spans="1:21" s="6" customFormat="1" ht="58" customHeight="1">
      <c r="A41" s="6" t="s">
        <v>96</v>
      </c>
      <c r="B41" s="6" t="s">
        <v>174</v>
      </c>
      <c r="C41" s="6" t="s">
        <v>140</v>
      </c>
      <c r="D41" s="6" t="s">
        <v>141</v>
      </c>
      <c r="E41" s="6" t="s">
        <v>259</v>
      </c>
      <c r="F41" s="6" t="s">
        <v>260</v>
      </c>
      <c r="G41" s="6" t="s">
        <v>262</v>
      </c>
      <c r="H41" s="6" t="s">
        <v>101</v>
      </c>
      <c r="I41" s="6" t="s">
        <v>102</v>
      </c>
      <c r="J41" s="6" t="s">
        <v>142</v>
      </c>
      <c r="K41" s="6" t="s">
        <v>143</v>
      </c>
      <c r="L41" s="6" t="s">
        <v>144</v>
      </c>
    </row>
    <row r="42" spans="1:21">
      <c r="A42" t="s">
        <v>66</v>
      </c>
      <c r="B42" s="24" t="s">
        <v>67</v>
      </c>
      <c r="C42">
        <v>0.65</v>
      </c>
      <c r="D42" s="7">
        <v>0.62</v>
      </c>
      <c r="E42" s="26">
        <v>3.5000000000000003E-2</v>
      </c>
      <c r="F42" s="26">
        <v>3.6999999999999998E-2</v>
      </c>
      <c r="G42" s="26">
        <f>0.015*4*PI()</f>
        <v>0.18849555921538758</v>
      </c>
      <c r="H42">
        <v>0.1</v>
      </c>
      <c r="I42">
        <v>0.25</v>
      </c>
      <c r="J42" s="7">
        <v>0.1</v>
      </c>
      <c r="K42">
        <v>45</v>
      </c>
      <c r="L42">
        <v>5</v>
      </c>
    </row>
    <row r="43" spans="1:21">
      <c r="A43" t="s">
        <v>68</v>
      </c>
      <c r="B43" t="s">
        <v>5</v>
      </c>
      <c r="C43">
        <v>0.13</v>
      </c>
      <c r="D43">
        <v>0.12</v>
      </c>
      <c r="E43" s="26">
        <v>3.5000000000000003E-2</v>
      </c>
      <c r="F43" s="26">
        <v>3.6999999999999998E-2</v>
      </c>
      <c r="G43" s="26">
        <f>0.015*4*PI()</f>
        <v>0.18849555921538758</v>
      </c>
      <c r="H43">
        <v>1.3</v>
      </c>
      <c r="I43">
        <v>0.25</v>
      </c>
      <c r="J43" s="7">
        <v>0.1</v>
      </c>
      <c r="K43" s="7">
        <v>45</v>
      </c>
      <c r="L43" s="7">
        <v>5</v>
      </c>
    </row>
    <row r="44" spans="1:21">
      <c r="A44" t="s">
        <v>149</v>
      </c>
      <c r="B44" t="s">
        <v>26</v>
      </c>
      <c r="C44">
        <v>7.0999999999999994E-2</v>
      </c>
      <c r="D44">
        <v>6.8000000000000005E-2</v>
      </c>
      <c r="E44" s="26">
        <v>3.5000000000000003E-2</v>
      </c>
      <c r="F44" s="26">
        <v>3.6999999999999998E-2</v>
      </c>
      <c r="G44" s="26">
        <f>0.015*4*PI()</f>
        <v>0.18849555921538758</v>
      </c>
      <c r="H44">
        <v>4</v>
      </c>
      <c r="I44">
        <v>0.25</v>
      </c>
      <c r="J44">
        <v>0.1</v>
      </c>
      <c r="K44">
        <v>45</v>
      </c>
      <c r="L44">
        <v>5</v>
      </c>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22"/>
  <sheetViews>
    <sheetView workbookViewId="0">
      <selection activeCell="B19" sqref="B19"/>
    </sheetView>
  </sheetViews>
  <sheetFormatPr baseColWidth="10" defaultRowHeight="13"/>
  <sheetData>
    <row r="1" spans="1:3">
      <c r="A1" t="s">
        <v>27</v>
      </c>
      <c r="B1" t="s">
        <v>191</v>
      </c>
      <c r="C1" t="s">
        <v>28</v>
      </c>
    </row>
    <row r="2" spans="1:3">
      <c r="A2">
        <v>1</v>
      </c>
      <c r="B2" s="35">
        <v>38759</v>
      </c>
      <c r="C2" t="s">
        <v>29</v>
      </c>
    </row>
    <row r="3" spans="1:3">
      <c r="A3" t="s">
        <v>74</v>
      </c>
      <c r="B3" s="35">
        <v>38759</v>
      </c>
      <c r="C3" t="s">
        <v>59</v>
      </c>
    </row>
    <row r="4" spans="1:3">
      <c r="A4">
        <v>2</v>
      </c>
      <c r="B4" s="35">
        <v>38771</v>
      </c>
      <c r="C4" t="s">
        <v>30</v>
      </c>
    </row>
    <row r="5" spans="1:3">
      <c r="C5" t="s">
        <v>247</v>
      </c>
    </row>
    <row r="6" spans="1:3">
      <c r="C6" t="s">
        <v>248</v>
      </c>
    </row>
    <row r="7" spans="1:3">
      <c r="C7" s="40" t="s">
        <v>106</v>
      </c>
    </row>
    <row r="8" spans="1:3">
      <c r="C8" t="s">
        <v>231</v>
      </c>
    </row>
    <row r="9" spans="1:3">
      <c r="A9" s="38" t="s">
        <v>98</v>
      </c>
      <c r="B9" s="35">
        <v>38779</v>
      </c>
      <c r="C9" s="40" t="s">
        <v>107</v>
      </c>
    </row>
    <row r="10" spans="1:3">
      <c r="A10">
        <v>3</v>
      </c>
      <c r="B10" s="35">
        <v>38784</v>
      </c>
      <c r="C10" s="39" t="s">
        <v>165</v>
      </c>
    </row>
    <row r="11" spans="1:3">
      <c r="C11" s="40" t="s">
        <v>108</v>
      </c>
    </row>
    <row r="12" spans="1:3">
      <c r="C12" s="40" t="s">
        <v>61</v>
      </c>
    </row>
    <row r="13" spans="1:3">
      <c r="A13" s="40" t="s">
        <v>64</v>
      </c>
      <c r="B13" s="35">
        <v>38784</v>
      </c>
      <c r="C13" s="40" t="s">
        <v>65</v>
      </c>
    </row>
    <row r="14" spans="1:3">
      <c r="A14">
        <v>4</v>
      </c>
      <c r="B14" s="35">
        <v>38798</v>
      </c>
      <c r="C14" s="41" t="s">
        <v>158</v>
      </c>
    </row>
    <row r="15" spans="1:3">
      <c r="C15" s="44" t="s">
        <v>1</v>
      </c>
    </row>
    <row r="16" spans="1:3">
      <c r="C16" s="45" t="s">
        <v>253</v>
      </c>
    </row>
    <row r="17" spans="1:3">
      <c r="A17" s="47" t="s">
        <v>226</v>
      </c>
      <c r="B17" s="35">
        <v>38806</v>
      </c>
      <c r="C17" s="46" t="s">
        <v>31</v>
      </c>
    </row>
    <row r="18" spans="1:3">
      <c r="A18">
        <v>5</v>
      </c>
      <c r="B18" s="35">
        <v>38827</v>
      </c>
      <c r="C18" s="49" t="s">
        <v>19</v>
      </c>
    </row>
    <row r="19" spans="1:3">
      <c r="C19" s="49" t="s">
        <v>20</v>
      </c>
    </row>
    <row r="20" spans="1:3">
      <c r="C20" s="49" t="s">
        <v>21</v>
      </c>
    </row>
    <row r="21" spans="1:3">
      <c r="C21" s="49" t="s">
        <v>22</v>
      </c>
    </row>
    <row r="22" spans="1:3">
      <c r="C22" s="49" t="s">
        <v>13</v>
      </c>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I61"/>
  <sheetViews>
    <sheetView tabSelected="1" topLeftCell="A17" workbookViewId="0">
      <selection activeCell="F50" sqref="F50:G50"/>
    </sheetView>
  </sheetViews>
  <sheetFormatPr baseColWidth="10" defaultRowHeight="13"/>
  <cols>
    <col min="1" max="1" width="15.28515625" bestFit="1" customWidth="1"/>
    <col min="2" max="2" width="36.28515625" customWidth="1"/>
    <col min="3" max="3" width="11.140625" customWidth="1"/>
    <col min="5" max="5" width="12.42578125" customWidth="1"/>
    <col min="8" max="8" width="7.85546875" customWidth="1"/>
  </cols>
  <sheetData>
    <row r="1" spans="1:17" ht="35">
      <c r="A1" s="60" t="s">
        <v>133</v>
      </c>
      <c r="B1" s="60"/>
      <c r="C1" s="60"/>
      <c r="D1" s="60"/>
      <c r="E1" s="60"/>
      <c r="F1" s="60"/>
      <c r="G1" s="60"/>
      <c r="H1" s="60"/>
      <c r="I1" s="60"/>
      <c r="J1" s="60"/>
      <c r="K1" s="60"/>
      <c r="L1" s="60"/>
      <c r="M1" s="60"/>
      <c r="N1" s="60"/>
      <c r="O1" s="60"/>
      <c r="P1" s="60"/>
      <c r="Q1" s="60"/>
    </row>
    <row r="2" spans="1:17" ht="30">
      <c r="A2" s="2"/>
      <c r="B2" s="2"/>
      <c r="C2" s="2"/>
      <c r="D2" s="2"/>
      <c r="E2" s="2"/>
      <c r="F2" s="2"/>
      <c r="G2" s="2"/>
      <c r="H2" s="2"/>
      <c r="I2" s="2"/>
      <c r="J2" s="2"/>
      <c r="K2" s="2"/>
      <c r="L2" s="2"/>
      <c r="M2" s="2"/>
      <c r="N2" s="2"/>
    </row>
    <row r="3" spans="1:17" s="13" customFormat="1" ht="30">
      <c r="A3" s="50" t="s">
        <v>234</v>
      </c>
      <c r="B3" s="50"/>
      <c r="C3" s="50"/>
      <c r="D3" s="50"/>
      <c r="E3" s="50"/>
      <c r="F3" s="50"/>
      <c r="G3" s="12"/>
      <c r="H3" s="12"/>
      <c r="I3" s="12"/>
      <c r="J3" s="12"/>
      <c r="K3" s="12"/>
      <c r="L3" s="12"/>
      <c r="M3" s="12"/>
      <c r="N3" s="12"/>
    </row>
    <row r="4" spans="1:17" s="3" customFormat="1">
      <c r="A4" s="4"/>
      <c r="B4" s="4"/>
      <c r="C4" s="4"/>
      <c r="D4" s="4"/>
      <c r="E4" s="4"/>
      <c r="F4" s="4"/>
      <c r="G4" s="4"/>
      <c r="H4" s="4"/>
      <c r="I4" s="4"/>
      <c r="J4" s="4"/>
      <c r="K4" s="4"/>
      <c r="L4" s="4"/>
      <c r="M4" s="4"/>
      <c r="N4" s="4"/>
    </row>
    <row r="5" spans="1:17" s="3" customFormat="1">
      <c r="A5" s="61" t="s">
        <v>119</v>
      </c>
      <c r="B5" s="61"/>
      <c r="C5" s="61"/>
      <c r="D5" s="16"/>
      <c r="E5" s="17" t="s">
        <v>233</v>
      </c>
      <c r="F5" s="4"/>
      <c r="G5" s="4"/>
      <c r="H5" s="4"/>
      <c r="I5" s="4"/>
      <c r="J5" s="4"/>
      <c r="K5" s="4"/>
      <c r="L5" s="4"/>
      <c r="M5" s="4"/>
      <c r="N5" s="4"/>
    </row>
    <row r="6" spans="1:17" s="3" customFormat="1">
      <c r="A6" s="61" t="s">
        <v>120</v>
      </c>
      <c r="B6" s="61"/>
      <c r="C6" s="61"/>
      <c r="D6" s="16"/>
      <c r="E6" s="17">
        <v>532</v>
      </c>
      <c r="F6" s="4"/>
      <c r="G6" s="4"/>
      <c r="H6" s="4"/>
      <c r="I6" s="4"/>
      <c r="J6" s="4"/>
      <c r="K6" s="4"/>
      <c r="L6" s="4"/>
      <c r="M6" s="4"/>
      <c r="N6" s="4"/>
    </row>
    <row r="7" spans="1:17" s="3" customFormat="1">
      <c r="A7" s="61" t="s">
        <v>34</v>
      </c>
      <c r="B7" s="61"/>
      <c r="C7" s="61"/>
      <c r="D7" s="16"/>
      <c r="E7" s="17">
        <v>1</v>
      </c>
      <c r="F7" s="4"/>
      <c r="G7" s="4"/>
      <c r="H7" s="4"/>
      <c r="I7" s="4"/>
      <c r="J7" s="4"/>
      <c r="K7" s="4"/>
      <c r="L7" s="4"/>
      <c r="M7" s="4"/>
      <c r="N7" s="4"/>
    </row>
    <row r="8" spans="1:17" s="3" customFormat="1">
      <c r="A8" s="61" t="s">
        <v>202</v>
      </c>
      <c r="B8" s="61"/>
      <c r="C8" s="61"/>
      <c r="D8" s="16"/>
      <c r="E8" s="17">
        <f>25*Q8</f>
        <v>29.644268774703558</v>
      </c>
      <c r="F8" s="4">
        <f>50*Q8</f>
        <v>59.288537549407117</v>
      </c>
      <c r="G8" s="4">
        <f>100*Q8</f>
        <v>118.57707509881423</v>
      </c>
      <c r="H8" s="4"/>
      <c r="I8" s="4"/>
      <c r="J8" s="4"/>
      <c r="K8" s="4"/>
      <c r="L8" s="4"/>
      <c r="M8" s="4"/>
      <c r="N8" s="4"/>
      <c r="Q8" s="3">
        <f>3/2.53</f>
        <v>1.1857707509881423</v>
      </c>
    </row>
    <row r="9" spans="1:17" s="3" customFormat="1">
      <c r="A9" s="4"/>
      <c r="B9" s="4"/>
      <c r="C9" s="4"/>
      <c r="D9" s="4"/>
      <c r="E9" s="4"/>
      <c r="F9" s="4"/>
      <c r="G9" s="4"/>
      <c r="H9" s="4"/>
      <c r="I9" s="4"/>
      <c r="J9" s="4"/>
      <c r="K9" s="4"/>
      <c r="L9" s="4"/>
      <c r="M9" s="4"/>
      <c r="N9" s="4"/>
    </row>
    <row r="10" spans="1:17" s="13" customFormat="1" ht="30">
      <c r="A10" s="50" t="s">
        <v>169</v>
      </c>
      <c r="B10" s="50"/>
      <c r="C10" s="50"/>
      <c r="D10" s="50"/>
      <c r="E10" s="50"/>
      <c r="F10" s="50"/>
      <c r="G10" s="50"/>
      <c r="H10" s="50"/>
      <c r="I10" s="50"/>
      <c r="J10" s="50"/>
      <c r="K10" s="50"/>
      <c r="L10" s="50"/>
      <c r="M10" s="50"/>
      <c r="N10" s="50"/>
    </row>
    <row r="11" spans="1:17" s="3" customFormat="1">
      <c r="A11" s="4"/>
      <c r="B11" s="4"/>
      <c r="C11" s="4"/>
      <c r="D11" s="4"/>
      <c r="E11" s="4"/>
      <c r="F11" s="4"/>
      <c r="G11" s="4"/>
      <c r="H11" s="4"/>
      <c r="I11" s="4"/>
      <c r="J11" s="4"/>
      <c r="K11" s="4"/>
      <c r="L11" s="4"/>
      <c r="M11" s="4"/>
      <c r="N11" s="4"/>
    </row>
    <row r="12" spans="1:17" ht="43" customHeight="1">
      <c r="A12" s="1" t="s">
        <v>85</v>
      </c>
      <c r="B12" s="1" t="s">
        <v>214</v>
      </c>
      <c r="C12" s="51" t="s">
        <v>229</v>
      </c>
      <c r="D12" s="51"/>
      <c r="E12" s="51"/>
      <c r="F12" s="51" t="s">
        <v>117</v>
      </c>
      <c r="G12" s="51"/>
      <c r="H12" s="51"/>
      <c r="I12" s="51" t="s">
        <v>35</v>
      </c>
      <c r="J12" s="51"/>
      <c r="K12" s="51"/>
      <c r="L12" s="51" t="s">
        <v>230</v>
      </c>
      <c r="M12" s="51"/>
      <c r="N12" s="51"/>
    </row>
    <row r="13" spans="1:17">
      <c r="C13" s="5" t="s">
        <v>185</v>
      </c>
      <c r="D13" s="5" t="s">
        <v>186</v>
      </c>
      <c r="E13" s="5" t="s">
        <v>187</v>
      </c>
      <c r="F13" s="21"/>
      <c r="G13" s="22"/>
      <c r="H13" s="22"/>
      <c r="I13" s="5" t="s">
        <v>185</v>
      </c>
      <c r="J13" s="5" t="s">
        <v>186</v>
      </c>
      <c r="K13" s="5" t="s">
        <v>187</v>
      </c>
      <c r="L13" s="5" t="s">
        <v>185</v>
      </c>
      <c r="M13" s="5" t="s">
        <v>186</v>
      </c>
      <c r="N13" s="5" t="s">
        <v>187</v>
      </c>
    </row>
    <row r="14" spans="1:17">
      <c r="F14" s="7"/>
      <c r="G14" s="7"/>
      <c r="H14" s="7"/>
    </row>
    <row r="15" spans="1:17">
      <c r="A15" s="14" t="s">
        <v>113</v>
      </c>
      <c r="B15" s="15" t="s">
        <v>215</v>
      </c>
      <c r="C15" s="11">
        <v>2.1597200000000001</v>
      </c>
      <c r="D15" s="8">
        <v>4.3194299999999997</v>
      </c>
      <c r="E15" s="9">
        <v>8.6388599999999993</v>
      </c>
      <c r="F15" s="57">
        <v>500009</v>
      </c>
      <c r="G15" s="55"/>
      <c r="H15" s="56"/>
      <c r="I15" s="10">
        <v>3.0870600000000002E-2</v>
      </c>
      <c r="J15" s="8">
        <v>2.1846500000000001E-2</v>
      </c>
      <c r="K15" s="9">
        <v>1.5447199999999999E-2</v>
      </c>
      <c r="L15" s="10">
        <v>-8.1965600000000003E-3</v>
      </c>
      <c r="M15" s="8">
        <v>-8.1906199999999992E-3</v>
      </c>
      <c r="N15" s="9">
        <v>-8.1884699999999998E-3</v>
      </c>
    </row>
    <row r="16" spans="1:17">
      <c r="A16" s="14" t="s">
        <v>168</v>
      </c>
      <c r="B16" s="15" t="s">
        <v>218</v>
      </c>
      <c r="C16" s="11">
        <v>3.0073699999999999</v>
      </c>
      <c r="D16" s="8">
        <v>6.0147500000000003</v>
      </c>
      <c r="E16" s="9">
        <v>12.029500000000001</v>
      </c>
      <c r="F16" s="57">
        <v>500009</v>
      </c>
      <c r="G16" s="55"/>
      <c r="H16" s="56"/>
      <c r="I16" s="10">
        <v>8.84391E-3</v>
      </c>
      <c r="J16" s="8">
        <v>6.2508700000000004E-3</v>
      </c>
      <c r="K16" s="9">
        <v>4.4203100000000002E-3</v>
      </c>
      <c r="L16" s="10">
        <v>-2.1222999999999999E-2</v>
      </c>
      <c r="M16" s="8">
        <v>-2.12141E-2</v>
      </c>
      <c r="N16" s="9">
        <v>-2.1209100000000002E-2</v>
      </c>
    </row>
    <row r="17" spans="1:14">
      <c r="A17" s="14" t="s">
        <v>72</v>
      </c>
      <c r="B17" s="15" t="s">
        <v>219</v>
      </c>
      <c r="C17" s="11">
        <v>2.0460500000000001</v>
      </c>
      <c r="D17" s="8">
        <v>4.0920899999999998</v>
      </c>
      <c r="E17" s="9">
        <v>8.1841799999999996</v>
      </c>
      <c r="F17" s="54">
        <v>6833710</v>
      </c>
      <c r="G17" s="55"/>
      <c r="H17" s="56"/>
      <c r="I17" s="10">
        <v>4.2554599999999998E-2</v>
      </c>
      <c r="J17" s="8">
        <v>3.1145300000000001E-2</v>
      </c>
      <c r="K17" s="9">
        <v>2.2355799999999999E-2</v>
      </c>
      <c r="L17" s="10">
        <v>-5.6038599999999996E-3</v>
      </c>
      <c r="M17" s="8">
        <v>-5.5445299999999998E-3</v>
      </c>
      <c r="N17" s="9">
        <v>-5.5032600000000003E-3</v>
      </c>
    </row>
    <row r="18" spans="1:14">
      <c r="A18" s="14" t="s">
        <v>73</v>
      </c>
      <c r="B18" s="15" t="s">
        <v>220</v>
      </c>
      <c r="C18" s="11">
        <v>1.37151</v>
      </c>
      <c r="D18" s="8">
        <v>2.7430099999999999</v>
      </c>
      <c r="E18" s="9">
        <v>5.4860199999999999</v>
      </c>
      <c r="F18" s="54">
        <v>6846620</v>
      </c>
      <c r="G18" s="55"/>
      <c r="H18" s="56"/>
      <c r="I18" s="10">
        <v>4.9535700000000002E-2</v>
      </c>
      <c r="J18" s="8">
        <v>3.6742700000000003E-2</v>
      </c>
      <c r="K18" s="9">
        <v>2.66302E-2</v>
      </c>
      <c r="L18" s="10">
        <v>-3.7531600000000002E-3</v>
      </c>
      <c r="M18" s="8">
        <v>-3.71981E-3</v>
      </c>
      <c r="N18" s="9">
        <v>-3.68432E-3</v>
      </c>
    </row>
    <row r="19" spans="1:14">
      <c r="A19" s="14" t="s">
        <v>206</v>
      </c>
      <c r="B19" s="15" t="s">
        <v>221</v>
      </c>
      <c r="C19" s="11">
        <v>0.431172</v>
      </c>
      <c r="D19" s="8">
        <v>0.86234299999999997</v>
      </c>
      <c r="E19" s="9">
        <v>1.7246900000000001</v>
      </c>
      <c r="F19" s="54">
        <v>6613730</v>
      </c>
      <c r="G19" s="55"/>
      <c r="H19" s="56"/>
      <c r="I19" s="10">
        <v>7.0885100000000006E-2</v>
      </c>
      <c r="J19" s="8">
        <v>5.7805200000000001E-2</v>
      </c>
      <c r="K19" s="9">
        <v>4.4127199999999998E-2</v>
      </c>
      <c r="L19" s="10">
        <v>-5.169E-3</v>
      </c>
      <c r="M19" s="8">
        <v>-1.16485E-3</v>
      </c>
      <c r="N19" s="9">
        <v>-1.1682400000000001E-3</v>
      </c>
    </row>
    <row r="20" spans="1:14" ht="12" customHeight="1">
      <c r="A20" s="14" t="s">
        <v>207</v>
      </c>
      <c r="B20" s="15" t="s">
        <v>188</v>
      </c>
      <c r="C20" s="11">
        <v>1.0160400000000001</v>
      </c>
      <c r="D20" s="8">
        <v>2.03207</v>
      </c>
      <c r="E20" s="9">
        <v>4.0641499999999997</v>
      </c>
      <c r="F20" s="57">
        <v>500009</v>
      </c>
      <c r="G20" s="55"/>
      <c r="H20" s="56"/>
      <c r="I20" s="10">
        <v>0.102046</v>
      </c>
      <c r="J20" s="8">
        <v>7.2670499999999999E-2</v>
      </c>
      <c r="K20" s="9">
        <v>5.1517399999999998E-2</v>
      </c>
      <c r="L20" s="10">
        <v>-1.6533299999999999E-3</v>
      </c>
      <c r="M20" s="8">
        <v>-1.6468399999999999E-3</v>
      </c>
      <c r="N20" s="9">
        <v>-1.6439E-3</v>
      </c>
    </row>
    <row r="21" spans="1:14">
      <c r="A21" s="14" t="s">
        <v>208</v>
      </c>
      <c r="B21" s="15" t="s">
        <v>189</v>
      </c>
      <c r="C21" s="11">
        <v>0.68106999999999995</v>
      </c>
      <c r="D21" s="8">
        <v>1.3621399999999999</v>
      </c>
      <c r="E21" s="9">
        <v>2.7242799999999998</v>
      </c>
      <c r="F21" s="57">
        <v>500009</v>
      </c>
      <c r="G21" s="55"/>
      <c r="H21" s="56"/>
      <c r="I21" s="10">
        <v>0.123166</v>
      </c>
      <c r="J21" s="8">
        <v>8.8006299999999996E-2</v>
      </c>
      <c r="K21" s="9">
        <v>6.2519500000000006E-2</v>
      </c>
      <c r="L21" s="10">
        <v>-1.11046E-3</v>
      </c>
      <c r="M21" s="8">
        <v>-1.1042599999999999E-3</v>
      </c>
      <c r="N21" s="9">
        <v>-1.1011300000000001E-3</v>
      </c>
    </row>
    <row r="22" spans="1:14">
      <c r="A22" s="14" t="s">
        <v>209</v>
      </c>
      <c r="B22" s="15" t="s">
        <v>190</v>
      </c>
      <c r="C22" s="11">
        <v>0.14928900000000001</v>
      </c>
      <c r="D22" s="8">
        <v>0.29857699999999998</v>
      </c>
      <c r="E22" s="9">
        <v>0.59715399999999996</v>
      </c>
      <c r="F22" s="57">
        <v>500008</v>
      </c>
      <c r="G22" s="55"/>
      <c r="H22" s="56"/>
      <c r="I22" s="10">
        <v>0.23893500000000001</v>
      </c>
      <c r="J22" s="8">
        <v>0.17893300000000001</v>
      </c>
      <c r="K22" s="9">
        <v>0.129909</v>
      </c>
      <c r="L22" s="10">
        <v>-2.4755300000000002E-4</v>
      </c>
      <c r="M22" s="8">
        <v>-2.45641E-4</v>
      </c>
      <c r="N22" s="9">
        <v>-2.4318300000000001E-4</v>
      </c>
    </row>
    <row r="23" spans="1:14">
      <c r="A23" s="14">
        <v>4</v>
      </c>
      <c r="B23" s="15" t="s">
        <v>222</v>
      </c>
      <c r="C23" s="11">
        <v>0.67735800000000002</v>
      </c>
      <c r="D23" s="8">
        <v>1.3547199999999999</v>
      </c>
      <c r="E23" s="9">
        <v>2.7094299999999998</v>
      </c>
      <c r="F23" s="54">
        <v>5159060</v>
      </c>
      <c r="G23" s="55"/>
      <c r="H23" s="56"/>
      <c r="I23" s="10">
        <v>0.12195400000000001</v>
      </c>
      <c r="J23" s="8">
        <v>0.115591</v>
      </c>
      <c r="K23" s="9">
        <v>9.2077199999999998E-2</v>
      </c>
      <c r="L23" s="10">
        <v>-6.7632500000000002E-3</v>
      </c>
      <c r="M23" s="8">
        <v>-4.24967E-4</v>
      </c>
      <c r="N23" s="9">
        <v>-4.9398900000000002E-4</v>
      </c>
    </row>
    <row r="28" spans="1:14" s="13" customFormat="1" ht="30">
      <c r="A28" s="50" t="s">
        <v>170</v>
      </c>
      <c r="B28" s="50"/>
      <c r="C28" s="50"/>
      <c r="D28" s="50"/>
      <c r="E28" s="50"/>
      <c r="F28" s="50"/>
      <c r="G28" s="50"/>
      <c r="H28" s="50"/>
      <c r="I28" s="50"/>
      <c r="J28" s="50"/>
      <c r="K28" s="50"/>
      <c r="L28" s="50"/>
      <c r="M28" s="50"/>
      <c r="N28" s="50"/>
    </row>
    <row r="29" spans="1:14" s="42" customFormat="1" ht="43" customHeight="1">
      <c r="A29" s="43" t="s">
        <v>85</v>
      </c>
      <c r="B29" s="43" t="s">
        <v>214</v>
      </c>
      <c r="C29" s="51" t="s">
        <v>229</v>
      </c>
      <c r="D29" s="51"/>
      <c r="E29" s="51"/>
      <c r="F29" s="51" t="s">
        <v>117</v>
      </c>
      <c r="G29" s="51"/>
      <c r="H29" s="51"/>
      <c r="I29" s="51" t="s">
        <v>35</v>
      </c>
      <c r="J29" s="51"/>
      <c r="K29" s="51"/>
      <c r="L29" s="51" t="s">
        <v>230</v>
      </c>
      <c r="M29" s="51"/>
      <c r="N29" s="51"/>
    </row>
    <row r="30" spans="1:14" s="42" customFormat="1">
      <c r="C30" s="5" t="s">
        <v>185</v>
      </c>
      <c r="D30" s="5" t="s">
        <v>186</v>
      </c>
      <c r="E30" s="5" t="s">
        <v>187</v>
      </c>
      <c r="F30" s="21"/>
      <c r="G30" s="22"/>
      <c r="H30" s="22"/>
      <c r="I30" s="5" t="s">
        <v>185</v>
      </c>
      <c r="J30" s="5" t="s">
        <v>186</v>
      </c>
      <c r="K30" s="5" t="s">
        <v>187</v>
      </c>
      <c r="L30" s="5" t="s">
        <v>185</v>
      </c>
      <c r="M30" s="5" t="s">
        <v>186</v>
      </c>
      <c r="N30" s="5" t="s">
        <v>187</v>
      </c>
    </row>
    <row r="31" spans="1:14" s="42" customFormat="1">
      <c r="F31" s="7"/>
      <c r="G31" s="7"/>
      <c r="H31" s="7"/>
    </row>
    <row r="32" spans="1:14">
      <c r="A32" s="14" t="s">
        <v>210</v>
      </c>
      <c r="B32" s="15" t="s">
        <v>223</v>
      </c>
      <c r="C32" s="11">
        <v>1.5157499999999999</v>
      </c>
      <c r="D32" s="8">
        <v>3.0314999999999999</v>
      </c>
      <c r="E32" s="9">
        <v>6.0629900000000001</v>
      </c>
      <c r="F32" s="57">
        <v>500009</v>
      </c>
      <c r="G32" s="55"/>
      <c r="H32" s="56"/>
      <c r="I32" s="10">
        <v>4.3784999999999998E-2</v>
      </c>
      <c r="J32" s="8">
        <v>3.1006200000000001E-2</v>
      </c>
      <c r="K32" s="9">
        <v>2.1936500000000001E-2</v>
      </c>
      <c r="L32" s="10">
        <v>-4.7506400000000004E-3</v>
      </c>
      <c r="M32" s="8">
        <v>-4.7447599999999998E-3</v>
      </c>
      <c r="N32" s="9">
        <v>-4.7421299999999998E-3</v>
      </c>
    </row>
    <row r="33" spans="1:35">
      <c r="A33" s="14" t="s">
        <v>211</v>
      </c>
      <c r="B33" s="15" t="s">
        <v>224</v>
      </c>
      <c r="C33" s="11">
        <v>0.259102</v>
      </c>
      <c r="D33" s="8">
        <v>0.518204</v>
      </c>
      <c r="E33" s="9">
        <v>1.0364100000000001</v>
      </c>
      <c r="F33" s="57">
        <v>500006</v>
      </c>
      <c r="G33" s="55"/>
      <c r="H33" s="56"/>
      <c r="I33" s="10">
        <v>1.7932400000000001E-2</v>
      </c>
      <c r="J33" s="8">
        <v>1.26921E-2</v>
      </c>
      <c r="K33" s="9">
        <v>8.9789299999999996E-3</v>
      </c>
      <c r="L33" s="10">
        <v>1.1330099999999999E-2</v>
      </c>
      <c r="M33" s="8">
        <v>1.1324600000000001E-2</v>
      </c>
      <c r="N33" s="9">
        <v>1.13218E-2</v>
      </c>
    </row>
    <row r="34" spans="1:35">
      <c r="A34" s="14" t="s">
        <v>249</v>
      </c>
      <c r="B34" s="15" t="s">
        <v>250</v>
      </c>
      <c r="C34" s="11">
        <v>2.2164600000000001</v>
      </c>
      <c r="D34" s="8">
        <v>4.4329099999999997</v>
      </c>
      <c r="E34" s="9">
        <v>8.8658199999999994</v>
      </c>
      <c r="F34" s="57">
        <v>500009</v>
      </c>
      <c r="G34" s="55"/>
      <c r="H34" s="56"/>
      <c r="I34" s="10">
        <v>3.7008800000000001E-2</v>
      </c>
      <c r="J34" s="8">
        <v>2.6190999999999999E-2</v>
      </c>
      <c r="K34" s="9">
        <v>1.8523999999999999E-2</v>
      </c>
      <c r="L34" s="10">
        <v>-6.98396E-3</v>
      </c>
      <c r="M34" s="8">
        <v>-6.9783800000000002E-3</v>
      </c>
      <c r="N34" s="9">
        <v>-6.9760100000000004E-3</v>
      </c>
    </row>
    <row r="35" spans="1:35">
      <c r="A35" s="14" t="s">
        <v>212</v>
      </c>
      <c r="B35" s="15" t="s">
        <v>225</v>
      </c>
      <c r="C35" s="11">
        <v>0.60539500000000002</v>
      </c>
      <c r="D35" s="8">
        <v>1.21079</v>
      </c>
      <c r="E35" s="9">
        <v>2.4215800000000001</v>
      </c>
      <c r="F35" s="54">
        <v>6312450</v>
      </c>
      <c r="G35" s="55"/>
      <c r="H35" s="56"/>
      <c r="I35" s="10">
        <v>5.7201500000000002E-2</v>
      </c>
      <c r="J35" s="8">
        <v>4.4076200000000003E-2</v>
      </c>
      <c r="K35" s="9">
        <v>3.2533100000000002E-2</v>
      </c>
      <c r="L35" s="10">
        <v>-1.9093700000000001E-3</v>
      </c>
      <c r="M35" s="8">
        <v>-1.9320299999999999E-3</v>
      </c>
      <c r="N35" s="9">
        <v>-1.91405E-3</v>
      </c>
    </row>
    <row r="36" spans="1:35">
      <c r="A36" s="14" t="s">
        <v>213</v>
      </c>
      <c r="B36" s="15" t="s">
        <v>83</v>
      </c>
      <c r="C36" s="11">
        <v>5.8211100000000002E-2</v>
      </c>
      <c r="D36" s="8">
        <v>0.116422</v>
      </c>
      <c r="E36" s="9">
        <v>0.232844</v>
      </c>
      <c r="F36" s="54">
        <v>3190200</v>
      </c>
      <c r="G36" s="55"/>
      <c r="H36" s="56"/>
      <c r="I36" s="10">
        <v>5.12501E-2</v>
      </c>
      <c r="J36" s="8">
        <v>3.53534E-2</v>
      </c>
      <c r="K36" s="9">
        <v>2.4624199999999999E-2</v>
      </c>
      <c r="L36" s="10">
        <v>0.122447</v>
      </c>
      <c r="M36" s="8">
        <v>0.105824</v>
      </c>
      <c r="N36" s="9">
        <v>0.104848</v>
      </c>
    </row>
    <row r="37" spans="1:35">
      <c r="A37" s="14" t="s">
        <v>251</v>
      </c>
      <c r="B37" s="15" t="s">
        <v>252</v>
      </c>
      <c r="C37" s="11">
        <v>5.6832200000000004</v>
      </c>
      <c r="D37" s="8">
        <v>11.366400000000001</v>
      </c>
      <c r="E37" s="9">
        <v>22.732900000000001</v>
      </c>
      <c r="F37" s="54">
        <v>1907790</v>
      </c>
      <c r="G37" s="55"/>
      <c r="H37" s="56"/>
      <c r="I37" s="10">
        <v>6.3080599999999999E-3</v>
      </c>
      <c r="J37" s="8">
        <v>4.4607400000000004E-3</v>
      </c>
      <c r="K37" s="9">
        <v>3.15432E-3</v>
      </c>
      <c r="L37" s="10">
        <v>-6.2514799999999995E-2</v>
      </c>
      <c r="M37" s="8">
        <v>-6.2498600000000001E-2</v>
      </c>
      <c r="N37" s="9">
        <v>-6.2490499999999997E-2</v>
      </c>
    </row>
    <row r="39" spans="1:35" s="13" customFormat="1" ht="30">
      <c r="A39" s="50" t="s">
        <v>87</v>
      </c>
      <c r="B39" s="50"/>
      <c r="C39" s="50"/>
      <c r="D39" s="50"/>
      <c r="E39" s="50"/>
      <c r="F39" s="50"/>
      <c r="G39" s="50"/>
      <c r="H39" s="50"/>
      <c r="I39" s="50"/>
      <c r="J39" s="50"/>
      <c r="K39" s="50"/>
      <c r="L39" s="50"/>
      <c r="M39" s="50"/>
      <c r="N39" s="50"/>
      <c r="O39" s="50"/>
      <c r="P39" s="50"/>
      <c r="Q39" s="50"/>
    </row>
    <row r="41" spans="1:35" s="42" customFormat="1" ht="58" customHeight="1">
      <c r="A41" s="43" t="s">
        <v>85</v>
      </c>
      <c r="B41" s="43" t="s">
        <v>214</v>
      </c>
      <c r="C41" s="51" t="s">
        <v>56</v>
      </c>
      <c r="D41" s="51"/>
      <c r="E41" s="51"/>
      <c r="F41" s="51" t="s">
        <v>57</v>
      </c>
      <c r="G41" s="51"/>
      <c r="H41" s="51"/>
      <c r="I41" s="51" t="s">
        <v>150</v>
      </c>
      <c r="J41" s="51"/>
      <c r="K41" s="51"/>
      <c r="L41" s="51" t="s">
        <v>151</v>
      </c>
      <c r="M41" s="51"/>
      <c r="N41" s="51"/>
      <c r="O41" s="51" t="s">
        <v>166</v>
      </c>
      <c r="P41" s="51"/>
      <c r="Q41" s="51"/>
      <c r="R41" s="51" t="s">
        <v>167</v>
      </c>
      <c r="S41" s="51"/>
      <c r="T41" s="51"/>
      <c r="U41" s="51" t="s">
        <v>130</v>
      </c>
      <c r="V41" s="51"/>
      <c r="W41" s="51"/>
      <c r="X41" s="51" t="s">
        <v>131</v>
      </c>
      <c r="Y41" s="51"/>
      <c r="Z41" s="51"/>
      <c r="AA41" s="51" t="s">
        <v>132</v>
      </c>
      <c r="AB41" s="51"/>
      <c r="AC41" s="51"/>
      <c r="AD41" s="51" t="s">
        <v>18</v>
      </c>
      <c r="AE41" s="51"/>
      <c r="AF41" s="51"/>
      <c r="AG41" s="51" t="s">
        <v>145</v>
      </c>
      <c r="AH41" s="51"/>
      <c r="AI41" s="51"/>
    </row>
    <row r="42" spans="1:35" s="42" customFormat="1">
      <c r="C42" s="5" t="s">
        <v>185</v>
      </c>
      <c r="D42" s="5" t="s">
        <v>186</v>
      </c>
      <c r="E42" s="5" t="s">
        <v>187</v>
      </c>
      <c r="F42" s="5" t="s">
        <v>185</v>
      </c>
      <c r="G42" s="5" t="s">
        <v>186</v>
      </c>
      <c r="H42" s="5" t="s">
        <v>187</v>
      </c>
      <c r="I42" s="5" t="s">
        <v>185</v>
      </c>
      <c r="J42" s="5" t="s">
        <v>186</v>
      </c>
      <c r="K42" s="5" t="s">
        <v>187</v>
      </c>
      <c r="L42" s="5" t="s">
        <v>185</v>
      </c>
      <c r="M42" s="5" t="s">
        <v>186</v>
      </c>
      <c r="N42" s="5" t="s">
        <v>187</v>
      </c>
      <c r="O42" s="53"/>
      <c r="P42" s="53"/>
      <c r="Q42" s="53"/>
      <c r="R42" s="53"/>
      <c r="S42" s="53"/>
      <c r="T42" s="53"/>
      <c r="U42" s="5" t="s">
        <v>185</v>
      </c>
      <c r="V42" s="5" t="s">
        <v>186</v>
      </c>
      <c r="W42" s="5" t="s">
        <v>187</v>
      </c>
      <c r="X42" s="5" t="s">
        <v>185</v>
      </c>
      <c r="Y42" s="5" t="s">
        <v>186</v>
      </c>
      <c r="Z42" s="5" t="s">
        <v>187</v>
      </c>
      <c r="AA42" s="5" t="s">
        <v>185</v>
      </c>
      <c r="AB42" s="5" t="s">
        <v>186</v>
      </c>
      <c r="AC42" s="5" t="s">
        <v>187</v>
      </c>
      <c r="AD42" s="5" t="s">
        <v>185</v>
      </c>
      <c r="AE42" s="5" t="s">
        <v>186</v>
      </c>
      <c r="AF42" s="5" t="s">
        <v>187</v>
      </c>
      <c r="AG42" s="5" t="s">
        <v>185</v>
      </c>
      <c r="AH42" s="5" t="s">
        <v>186</v>
      </c>
      <c r="AI42" s="5" t="s">
        <v>187</v>
      </c>
    </row>
    <row r="43" spans="1:35" s="42" customFormat="1">
      <c r="O43" s="52"/>
      <c r="P43" s="52"/>
      <c r="Q43" s="52"/>
      <c r="R43" s="52"/>
      <c r="S43" s="52"/>
      <c r="T43" s="52"/>
      <c r="AD43" s="49"/>
      <c r="AE43" s="49"/>
      <c r="AF43" s="49"/>
      <c r="AG43" s="49"/>
      <c r="AH43" s="49"/>
      <c r="AI43" s="49"/>
    </row>
    <row r="44" spans="1:35">
      <c r="A44" s="14" t="s">
        <v>84</v>
      </c>
      <c r="B44" s="15" t="s">
        <v>216</v>
      </c>
      <c r="C44" s="11">
        <v>0.19677900000000001</v>
      </c>
      <c r="D44" s="8">
        <v>0.39355899999999999</v>
      </c>
      <c r="E44" s="9">
        <v>0.78711699999999996</v>
      </c>
      <c r="F44" s="11">
        <v>2.8111299999999998E-3</v>
      </c>
      <c r="G44" s="8">
        <v>5.6222700000000004E-3</v>
      </c>
      <c r="H44" s="9">
        <v>1.1244499999999999E-2</v>
      </c>
      <c r="I44" s="11">
        <v>4.6692400000000002E-2</v>
      </c>
      <c r="J44" s="8">
        <v>9.3384800000000004E-2</v>
      </c>
      <c r="K44" s="9">
        <v>0.18676999999999999</v>
      </c>
      <c r="L44" s="11">
        <v>0.154085</v>
      </c>
      <c r="M44" s="8">
        <v>0.30817</v>
      </c>
      <c r="N44" s="9">
        <v>0.61633899999999997</v>
      </c>
      <c r="O44" s="54">
        <v>3751300</v>
      </c>
      <c r="P44" s="58"/>
      <c r="Q44" s="59"/>
      <c r="R44" s="54">
        <v>3038330</v>
      </c>
      <c r="S44" s="55"/>
      <c r="T44" s="56"/>
      <c r="U44" s="10"/>
      <c r="V44" s="8"/>
      <c r="W44" s="9"/>
      <c r="X44" s="10"/>
      <c r="Y44" s="8"/>
      <c r="Z44" s="9"/>
      <c r="AA44" s="10">
        <v>0</v>
      </c>
      <c r="AB44" s="8">
        <v>0.49257899999999999</v>
      </c>
      <c r="AC44" s="9">
        <v>0.75495000000000001</v>
      </c>
      <c r="AD44" s="10">
        <v>0.61058599999999996</v>
      </c>
      <c r="AE44" s="8">
        <v>0.80568200000000001</v>
      </c>
      <c r="AF44" s="9">
        <v>0.90293599999999996</v>
      </c>
      <c r="AG44" s="10"/>
      <c r="AH44" s="8"/>
      <c r="AI44" s="9"/>
    </row>
    <row r="45" spans="1:35">
      <c r="A45" s="14" t="s">
        <v>217</v>
      </c>
      <c r="B45" s="15" t="s">
        <v>179</v>
      </c>
      <c r="C45" s="11"/>
      <c r="D45" s="8"/>
      <c r="E45" s="9"/>
      <c r="F45" s="11"/>
      <c r="G45" s="8"/>
      <c r="H45" s="9"/>
      <c r="I45" s="11"/>
      <c r="J45" s="8"/>
      <c r="K45" s="9"/>
      <c r="L45" s="11"/>
      <c r="M45" s="8"/>
      <c r="N45" s="9"/>
      <c r="O45" s="57"/>
      <c r="P45" s="55"/>
      <c r="Q45" s="56"/>
      <c r="R45" s="57"/>
      <c r="S45" s="55"/>
      <c r="T45" s="56"/>
      <c r="U45" s="10"/>
      <c r="V45" s="8"/>
      <c r="W45" s="9"/>
      <c r="X45" s="10"/>
      <c r="Y45" s="8"/>
      <c r="Z45" s="9"/>
      <c r="AA45" s="10">
        <v>0</v>
      </c>
      <c r="AB45" s="8">
        <v>0.33770499999999998</v>
      </c>
      <c r="AC45" s="9">
        <v>0.68340100000000004</v>
      </c>
      <c r="AD45" s="10">
        <v>0.50114000000000003</v>
      </c>
      <c r="AE45" s="8">
        <v>0.75121099999999996</v>
      </c>
      <c r="AF45" s="9">
        <v>0.87576299999999996</v>
      </c>
      <c r="AG45" s="10"/>
      <c r="AH45" s="8"/>
      <c r="AI45" s="9"/>
    </row>
    <row r="46" spans="1:35">
      <c r="A46" s="14" t="s">
        <v>180</v>
      </c>
      <c r="B46" s="15" t="s">
        <v>181</v>
      </c>
      <c r="C46" s="11"/>
      <c r="D46" s="8"/>
      <c r="E46" s="9"/>
      <c r="F46" s="11"/>
      <c r="G46" s="8"/>
      <c r="H46" s="9"/>
      <c r="I46" s="11"/>
      <c r="J46" s="8"/>
      <c r="K46" s="9"/>
      <c r="L46" s="11"/>
      <c r="M46" s="8"/>
      <c r="N46" s="9"/>
      <c r="O46" s="57"/>
      <c r="P46" s="55"/>
      <c r="Q46" s="56"/>
      <c r="R46" s="57"/>
      <c r="S46" s="55"/>
      <c r="T46" s="56"/>
      <c r="U46" s="10"/>
      <c r="V46" s="8"/>
      <c r="W46" s="9"/>
      <c r="X46" s="10"/>
      <c r="Y46" s="8"/>
      <c r="Z46" s="9"/>
      <c r="AA46" s="10">
        <v>0</v>
      </c>
      <c r="AB46" s="8">
        <v>0.115145</v>
      </c>
      <c r="AC46" s="9">
        <v>0.58304299999999998</v>
      </c>
      <c r="AD46" s="10">
        <v>0.35066799999999998</v>
      </c>
      <c r="AE46" s="8">
        <v>0.676431</v>
      </c>
      <c r="AF46" s="9">
        <v>0.83848299999999998</v>
      </c>
      <c r="AG46" s="10"/>
      <c r="AH46" s="8"/>
      <c r="AI46" s="9"/>
    </row>
    <row r="47" spans="1:35">
      <c r="A47" s="14" t="s">
        <v>182</v>
      </c>
      <c r="B47" s="15" t="s">
        <v>183</v>
      </c>
      <c r="C47" s="11">
        <v>0.73117600000000005</v>
      </c>
      <c r="D47" s="8">
        <v>1.46235</v>
      </c>
      <c r="E47" s="9">
        <v>2.9247000000000001</v>
      </c>
      <c r="F47" s="11">
        <v>8.12417E-3</v>
      </c>
      <c r="G47" s="8">
        <v>1.62483E-2</v>
      </c>
      <c r="H47" s="9">
        <v>3.2496700000000003E-2</v>
      </c>
      <c r="I47" s="11">
        <v>4.4692200000000001E-2</v>
      </c>
      <c r="J47" s="8">
        <v>8.9384500000000006E-2</v>
      </c>
      <c r="K47" s="9">
        <v>0.17876900000000001</v>
      </c>
      <c r="L47" s="11">
        <v>0.44245299999999999</v>
      </c>
      <c r="M47" s="8">
        <v>0.884907</v>
      </c>
      <c r="N47" s="9">
        <v>1.7698100000000001</v>
      </c>
      <c r="O47" s="54">
        <v>2239170</v>
      </c>
      <c r="P47" s="58"/>
      <c r="Q47" s="59"/>
      <c r="R47" s="54">
        <v>1347810</v>
      </c>
      <c r="S47" s="55"/>
      <c r="T47" s="56"/>
      <c r="U47" s="10"/>
      <c r="V47" s="8"/>
      <c r="W47" s="9"/>
      <c r="X47" s="10"/>
      <c r="Y47" s="8"/>
      <c r="Z47" s="9"/>
      <c r="AA47" s="10">
        <v>0.74787499999999996</v>
      </c>
      <c r="AB47" s="8">
        <v>0.87788100000000002</v>
      </c>
      <c r="AC47" s="9">
        <v>0.93989900000000004</v>
      </c>
      <c r="AD47" s="10">
        <v>0.86544600000000005</v>
      </c>
      <c r="AE47" s="8">
        <v>0.93277500000000002</v>
      </c>
      <c r="AF47" s="9">
        <v>0.96640000000000004</v>
      </c>
      <c r="AG47" s="10"/>
      <c r="AH47" s="8"/>
      <c r="AI47" s="9"/>
    </row>
    <row r="48" spans="1:35">
      <c r="A48" s="14" t="s">
        <v>184</v>
      </c>
      <c r="B48" s="15" t="s">
        <v>235</v>
      </c>
      <c r="C48" s="11"/>
      <c r="D48" s="8"/>
      <c r="E48" s="9"/>
      <c r="F48" s="11"/>
      <c r="G48" s="8"/>
      <c r="H48" s="9"/>
      <c r="I48" s="11"/>
      <c r="J48" s="8"/>
      <c r="K48" s="9"/>
      <c r="L48" s="11"/>
      <c r="M48" s="8"/>
      <c r="N48" s="9"/>
      <c r="O48" s="57"/>
      <c r="P48" s="55"/>
      <c r="Q48" s="56"/>
      <c r="R48" s="57"/>
      <c r="S48" s="55"/>
      <c r="T48" s="56"/>
      <c r="U48" s="10"/>
      <c r="V48" s="8"/>
      <c r="W48" s="9"/>
      <c r="X48" s="10"/>
      <c r="Y48" s="8"/>
      <c r="Z48" s="9"/>
      <c r="AA48" s="10">
        <v>0.67157199999999995</v>
      </c>
      <c r="AB48" s="8">
        <v>0.84234299999999995</v>
      </c>
      <c r="AC48" s="9">
        <v>0.92275399999999996</v>
      </c>
      <c r="AD48" s="10">
        <v>0.82774999999999999</v>
      </c>
      <c r="AE48" s="8">
        <v>0.91395999999999999</v>
      </c>
      <c r="AF48" s="9">
        <v>0.95700099999999999</v>
      </c>
      <c r="AG48" s="10"/>
      <c r="AH48" s="8"/>
      <c r="AI48" s="9"/>
    </row>
    <row r="49" spans="1:35">
      <c r="A49" s="14" t="s">
        <v>236</v>
      </c>
      <c r="B49" s="15" t="s">
        <v>237</v>
      </c>
      <c r="C49" s="11"/>
      <c r="D49" s="8"/>
      <c r="E49" s="9"/>
      <c r="F49" s="11"/>
      <c r="G49" s="8"/>
      <c r="H49" s="9"/>
      <c r="I49" s="11"/>
      <c r="J49" s="8"/>
      <c r="K49" s="9"/>
      <c r="L49" s="11"/>
      <c r="M49" s="8"/>
      <c r="N49" s="9"/>
      <c r="O49" s="57"/>
      <c r="P49" s="55"/>
      <c r="Q49" s="56"/>
      <c r="R49" s="57"/>
      <c r="S49" s="55"/>
      <c r="T49" s="56"/>
      <c r="U49" s="10"/>
      <c r="V49" s="8"/>
      <c r="W49" s="9"/>
      <c r="X49" s="10"/>
      <c r="Y49" s="8"/>
      <c r="Z49" s="9"/>
      <c r="AA49" s="10">
        <v>0.56257699999999999</v>
      </c>
      <c r="AB49" s="8">
        <v>0.792601</v>
      </c>
      <c r="AC49" s="9">
        <v>0.89900100000000005</v>
      </c>
      <c r="AD49" s="10">
        <v>0.77601399999999998</v>
      </c>
      <c r="AE49" s="8">
        <v>0.88815</v>
      </c>
      <c r="AF49" s="9">
        <v>0.94411100000000003</v>
      </c>
      <c r="AG49" s="10"/>
      <c r="AH49" s="8"/>
      <c r="AI49" s="9"/>
    </row>
    <row r="50" spans="1:35">
      <c r="A50" s="14" t="s">
        <v>238</v>
      </c>
      <c r="B50" s="15" t="s">
        <v>239</v>
      </c>
      <c r="C50" s="11">
        <v>0.73117600000000005</v>
      </c>
      <c r="D50" s="8">
        <v>1.46235</v>
      </c>
      <c r="E50" s="9">
        <v>2.9247000000000001</v>
      </c>
      <c r="F50" s="11">
        <v>0.32496700000000001</v>
      </c>
      <c r="G50" s="8">
        <v>0.64993400000000001</v>
      </c>
      <c r="H50" s="9">
        <v>1.2998700000000001</v>
      </c>
      <c r="I50" s="11">
        <v>3.7243499999999999E-2</v>
      </c>
      <c r="J50" s="8">
        <v>7.4487100000000001E-2</v>
      </c>
      <c r="K50" s="9">
        <v>0.148974</v>
      </c>
      <c r="L50" s="11">
        <v>0.22346099999999999</v>
      </c>
      <c r="M50" s="8">
        <v>0.44692199999999999</v>
      </c>
      <c r="N50" s="9">
        <v>0.893845</v>
      </c>
      <c r="O50" s="54">
        <v>2222110</v>
      </c>
      <c r="P50" s="58"/>
      <c r="Q50" s="59"/>
      <c r="R50" s="54">
        <v>1633980</v>
      </c>
      <c r="S50" s="55"/>
      <c r="T50" s="56"/>
      <c r="U50" s="10"/>
      <c r="V50" s="8"/>
      <c r="W50" s="9"/>
      <c r="X50" s="10"/>
      <c r="Y50" s="8"/>
      <c r="Z50" s="9"/>
      <c r="AA50" s="10">
        <v>0.75601600000000002</v>
      </c>
      <c r="AB50" s="8">
        <v>0.88262099999999999</v>
      </c>
      <c r="AC50" s="9">
        <v>0.94242599999999999</v>
      </c>
      <c r="AD50" s="10">
        <v>0.86566699999999996</v>
      </c>
      <c r="AE50" s="8">
        <v>0.93289299999999997</v>
      </c>
      <c r="AF50" s="9">
        <v>0.96646200000000004</v>
      </c>
      <c r="AG50" s="10"/>
      <c r="AH50" s="8"/>
      <c r="AI50" s="9"/>
    </row>
    <row r="51" spans="1:35">
      <c r="A51" s="14" t="s">
        <v>240</v>
      </c>
      <c r="B51" s="15" t="s">
        <v>257</v>
      </c>
      <c r="C51" s="11"/>
      <c r="D51" s="8"/>
      <c r="E51" s="9"/>
      <c r="F51" s="11"/>
      <c r="G51" s="8"/>
      <c r="H51" s="9"/>
      <c r="I51" s="11"/>
      <c r="J51" s="8"/>
      <c r="K51" s="9"/>
      <c r="L51" s="11"/>
      <c r="M51" s="8"/>
      <c r="N51" s="9"/>
      <c r="O51" s="57"/>
      <c r="P51" s="55"/>
      <c r="Q51" s="56"/>
      <c r="R51" s="57"/>
      <c r="S51" s="55"/>
      <c r="T51" s="56"/>
      <c r="U51" s="10"/>
      <c r="V51" s="8"/>
      <c r="W51" s="9"/>
      <c r="X51" s="10"/>
      <c r="Y51" s="8"/>
      <c r="Z51" s="9"/>
      <c r="AA51" s="10">
        <v>0.68096599999999996</v>
      </c>
      <c r="AB51" s="8">
        <v>0.84817699999999996</v>
      </c>
      <c r="AC51" s="9">
        <v>0.92593199999999998</v>
      </c>
      <c r="AD51" s="10">
        <v>0.82802100000000001</v>
      </c>
      <c r="AE51" s="8">
        <v>0.91410899999999995</v>
      </c>
      <c r="AF51" s="9">
        <v>0.95707900000000001</v>
      </c>
      <c r="AG51" s="10"/>
      <c r="AH51" s="8"/>
      <c r="AI51" s="9"/>
    </row>
    <row r="52" spans="1:35">
      <c r="A52" s="14" t="s">
        <v>258</v>
      </c>
      <c r="B52" s="15" t="s">
        <v>129</v>
      </c>
      <c r="C52" s="11"/>
      <c r="D52" s="8"/>
      <c r="E52" s="9"/>
      <c r="F52" s="11"/>
      <c r="G52" s="8"/>
      <c r="H52" s="9"/>
      <c r="I52" s="11"/>
      <c r="J52" s="8"/>
      <c r="K52" s="9"/>
      <c r="L52" s="11"/>
      <c r="M52" s="8"/>
      <c r="N52" s="9"/>
      <c r="O52" s="57"/>
      <c r="P52" s="55"/>
      <c r="Q52" s="56"/>
      <c r="R52" s="57"/>
      <c r="S52" s="55"/>
      <c r="T52" s="56"/>
      <c r="U52" s="10"/>
      <c r="V52" s="8"/>
      <c r="W52" s="9"/>
      <c r="X52" s="10"/>
      <c r="Y52" s="8"/>
      <c r="Z52" s="9"/>
      <c r="AA52" s="10">
        <v>0.57286300000000001</v>
      </c>
      <c r="AB52" s="8">
        <v>0.79975600000000002</v>
      </c>
      <c r="AC52" s="9">
        <v>0.90303199999999995</v>
      </c>
      <c r="AD52" s="10">
        <v>0.77634599999999998</v>
      </c>
      <c r="AE52" s="8">
        <v>0.88833899999999999</v>
      </c>
      <c r="AF52" s="9">
        <v>0.94421100000000002</v>
      </c>
      <c r="AG52" s="10"/>
      <c r="AH52" s="8"/>
      <c r="AI52" s="9"/>
    </row>
    <row r="54" spans="1:35" s="13" customFormat="1" ht="30">
      <c r="A54" s="50" t="s">
        <v>171</v>
      </c>
      <c r="B54" s="50"/>
      <c r="C54" s="50"/>
      <c r="D54" s="50"/>
      <c r="E54" s="50"/>
      <c r="F54" s="50"/>
      <c r="G54" s="50"/>
      <c r="H54" s="50"/>
      <c r="I54" s="50"/>
      <c r="J54" s="50"/>
      <c r="K54" s="50"/>
      <c r="L54" s="50"/>
      <c r="M54" s="50"/>
      <c r="N54" s="50"/>
    </row>
    <row r="56" spans="1:35" s="42" customFormat="1" ht="43" customHeight="1">
      <c r="A56" s="43" t="s">
        <v>85</v>
      </c>
      <c r="B56" s="43" t="s">
        <v>214</v>
      </c>
      <c r="C56" s="51" t="s">
        <v>229</v>
      </c>
      <c r="D56" s="51"/>
      <c r="E56" s="51"/>
      <c r="F56" s="51" t="s">
        <v>117</v>
      </c>
      <c r="G56" s="51"/>
      <c r="H56" s="51"/>
      <c r="I56" s="51" t="s">
        <v>35</v>
      </c>
      <c r="J56" s="51"/>
      <c r="K56" s="51"/>
      <c r="L56" s="51" t="s">
        <v>230</v>
      </c>
      <c r="M56" s="51"/>
      <c r="N56" s="51"/>
      <c r="AD56" s="49"/>
    </row>
    <row r="57" spans="1:35" s="49" customFormat="1">
      <c r="C57" s="5" t="s">
        <v>185</v>
      </c>
      <c r="D57" s="5" t="s">
        <v>186</v>
      </c>
      <c r="E57" s="5" t="s">
        <v>187</v>
      </c>
      <c r="F57" s="21"/>
      <c r="G57" s="22"/>
      <c r="H57" s="22"/>
      <c r="I57" s="5" t="s">
        <v>185</v>
      </c>
      <c r="J57" s="5" t="s">
        <v>186</v>
      </c>
      <c r="K57" s="5" t="s">
        <v>187</v>
      </c>
      <c r="L57" s="5" t="s">
        <v>185</v>
      </c>
      <c r="M57" s="5" t="s">
        <v>186</v>
      </c>
      <c r="N57" s="5" t="s">
        <v>187</v>
      </c>
    </row>
    <row r="58" spans="1:35" s="49" customFormat="1">
      <c r="F58" s="7"/>
      <c r="G58" s="7"/>
      <c r="H58" s="7"/>
    </row>
    <row r="59" spans="1:35">
      <c r="A59" s="14" t="s">
        <v>66</v>
      </c>
      <c r="B59" s="15" t="s">
        <v>67</v>
      </c>
      <c r="C59" s="11">
        <v>1.13669</v>
      </c>
      <c r="D59" s="8">
        <v>2.27338</v>
      </c>
      <c r="E59" s="9">
        <v>4.5467700000000004</v>
      </c>
      <c r="F59" s="54">
        <v>5006040</v>
      </c>
      <c r="G59" s="55"/>
      <c r="H59" s="56"/>
      <c r="I59" s="10">
        <v>1.9130299999999999E-2</v>
      </c>
      <c r="J59" s="8">
        <v>1.35846E-2</v>
      </c>
      <c r="K59" s="9">
        <v>9.6262599999999993E-3</v>
      </c>
      <c r="L59" s="10">
        <v>-8.17061E-3</v>
      </c>
      <c r="M59" s="8">
        <v>-8.1131399999999996E-3</v>
      </c>
      <c r="N59" s="9">
        <v>-8.0838699999999999E-3</v>
      </c>
      <c r="AD59" s="49"/>
    </row>
    <row r="60" spans="1:35">
      <c r="A60" s="14" t="s">
        <v>68</v>
      </c>
      <c r="B60" s="15" t="s">
        <v>5</v>
      </c>
      <c r="C60" s="11">
        <v>0.22733800000000001</v>
      </c>
      <c r="D60" s="8">
        <v>0.454677</v>
      </c>
      <c r="E60" s="9">
        <v>0.909354</v>
      </c>
      <c r="F60" s="54">
        <v>2146880</v>
      </c>
      <c r="G60" s="55"/>
      <c r="H60" s="56"/>
      <c r="I60" s="10">
        <v>0.18249799999999999</v>
      </c>
      <c r="J60" s="8">
        <v>0.12912000000000001</v>
      </c>
      <c r="K60" s="9">
        <v>9.1448399999999999E-2</v>
      </c>
      <c r="L60" s="10">
        <v>0.26708900000000002</v>
      </c>
      <c r="M60" s="8">
        <v>0.26314700000000002</v>
      </c>
      <c r="N60" s="9">
        <v>0.263876</v>
      </c>
      <c r="AD60" s="49"/>
    </row>
    <row r="61" spans="1:35">
      <c r="A61" s="14" t="s">
        <v>149</v>
      </c>
      <c r="B61" s="15" t="s">
        <v>26</v>
      </c>
      <c r="C61" s="11">
        <v>0.12416199999999999</v>
      </c>
      <c r="D61" s="8">
        <v>0.24832399999999999</v>
      </c>
      <c r="E61" s="9">
        <v>0.49664700000000001</v>
      </c>
      <c r="F61" s="54">
        <v>1853820</v>
      </c>
      <c r="G61" s="55"/>
      <c r="H61" s="56"/>
      <c r="I61" s="10" t="s">
        <v>17</v>
      </c>
      <c r="J61" s="8" t="s">
        <v>17</v>
      </c>
      <c r="K61" s="9">
        <v>0.108914</v>
      </c>
      <c r="L61" s="10" t="s">
        <v>17</v>
      </c>
      <c r="M61" s="8" t="s">
        <v>17</v>
      </c>
      <c r="N61" s="9">
        <v>0.98002800000000001</v>
      </c>
      <c r="AD61" s="49"/>
    </row>
  </sheetData>
  <sheetCalcPr fullCalcOnLoad="1"/>
  <mergeCells count="73">
    <mergeCell ref="AG41:AI41"/>
    <mergeCell ref="F59:H59"/>
    <mergeCell ref="F60:H60"/>
    <mergeCell ref="F61:H61"/>
    <mergeCell ref="A28:N28"/>
    <mergeCell ref="O47:Q47"/>
    <mergeCell ref="O48:Q48"/>
    <mergeCell ref="O49:Q49"/>
    <mergeCell ref="O50:Q50"/>
    <mergeCell ref="O51:Q51"/>
    <mergeCell ref="O52:Q52"/>
    <mergeCell ref="AD41:AF41"/>
    <mergeCell ref="C41:E41"/>
    <mergeCell ref="O41:Q41"/>
    <mergeCell ref="U41:W41"/>
    <mergeCell ref="X41:Z41"/>
    <mergeCell ref="A1:Q1"/>
    <mergeCell ref="A5:C5"/>
    <mergeCell ref="A6:C6"/>
    <mergeCell ref="A7:C7"/>
    <mergeCell ref="A8:C8"/>
    <mergeCell ref="A3:F3"/>
    <mergeCell ref="F23:H23"/>
    <mergeCell ref="F32:H32"/>
    <mergeCell ref="A10:N10"/>
    <mergeCell ref="C12:E12"/>
    <mergeCell ref="F12:H12"/>
    <mergeCell ref="I12:K12"/>
    <mergeCell ref="L12:N12"/>
    <mergeCell ref="F19:H19"/>
    <mergeCell ref="F20:H20"/>
    <mergeCell ref="F21:H21"/>
    <mergeCell ref="F15:H15"/>
    <mergeCell ref="F16:H16"/>
    <mergeCell ref="F17:H17"/>
    <mergeCell ref="F18:H18"/>
    <mergeCell ref="F22:H22"/>
    <mergeCell ref="AA41:AC41"/>
    <mergeCell ref="F41:H41"/>
    <mergeCell ref="R41:T41"/>
    <mergeCell ref="I41:K41"/>
    <mergeCell ref="L41:N41"/>
    <mergeCell ref="O44:Q44"/>
    <mergeCell ref="O45:Q45"/>
    <mergeCell ref="O46:Q46"/>
    <mergeCell ref="R49:T49"/>
    <mergeCell ref="R50:T50"/>
    <mergeCell ref="R51:T51"/>
    <mergeCell ref="R52:T52"/>
    <mergeCell ref="R44:T44"/>
    <mergeCell ref="R45:T45"/>
    <mergeCell ref="R46:T46"/>
    <mergeCell ref="R47:T47"/>
    <mergeCell ref="R48:T48"/>
    <mergeCell ref="R43:T43"/>
    <mergeCell ref="R42:T42"/>
    <mergeCell ref="O43:Q43"/>
    <mergeCell ref="O42:Q42"/>
    <mergeCell ref="C29:E29"/>
    <mergeCell ref="F29:H29"/>
    <mergeCell ref="I29:K29"/>
    <mergeCell ref="L29:N29"/>
    <mergeCell ref="A39:Q39"/>
    <mergeCell ref="F35:H35"/>
    <mergeCell ref="F34:H34"/>
    <mergeCell ref="F37:H37"/>
    <mergeCell ref="F33:H33"/>
    <mergeCell ref="F36:H36"/>
    <mergeCell ref="A54:N54"/>
    <mergeCell ref="C56:E56"/>
    <mergeCell ref="F56:H56"/>
    <mergeCell ref="I56:K56"/>
    <mergeCell ref="L56:N56"/>
  </mergeCells>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F63"/>
  <sheetViews>
    <sheetView workbookViewId="0">
      <selection activeCell="A59" sqref="A59:XFD60"/>
    </sheetView>
  </sheetViews>
  <sheetFormatPr baseColWidth="10" defaultRowHeight="13"/>
  <cols>
    <col min="1" max="1" width="15.28515625" customWidth="1"/>
    <col min="2" max="2" width="36.28515625" customWidth="1"/>
    <col min="3" max="3" width="11.140625" customWidth="1"/>
    <col min="5" max="5" width="12.42578125" customWidth="1"/>
    <col min="8" max="8" width="7.85546875" customWidth="1"/>
  </cols>
  <sheetData>
    <row r="1" spans="1:17" ht="35">
      <c r="A1" s="60" t="s">
        <v>134</v>
      </c>
      <c r="B1" s="60"/>
      <c r="C1" s="60"/>
      <c r="D1" s="60"/>
      <c r="E1" s="60"/>
      <c r="F1" s="60"/>
      <c r="G1" s="60"/>
      <c r="H1" s="60"/>
      <c r="I1" s="60"/>
      <c r="J1" s="60"/>
      <c r="K1" s="60"/>
      <c r="L1" s="60"/>
      <c r="M1" s="60"/>
      <c r="N1" s="60"/>
      <c r="O1" s="60"/>
      <c r="P1" s="60"/>
      <c r="Q1" s="60"/>
    </row>
    <row r="2" spans="1:17" ht="30">
      <c r="A2" s="2"/>
      <c r="B2" s="2"/>
      <c r="C2" s="2"/>
      <c r="D2" s="2"/>
      <c r="E2" s="2"/>
      <c r="F2" s="2"/>
      <c r="G2" s="2"/>
      <c r="H2" s="2"/>
      <c r="I2" s="2"/>
      <c r="J2" s="2"/>
      <c r="K2" s="2"/>
      <c r="L2" s="2"/>
      <c r="M2" s="2"/>
      <c r="N2" s="2"/>
    </row>
    <row r="3" spans="1:17" s="13" customFormat="1" ht="30">
      <c r="A3" s="50" t="s">
        <v>234</v>
      </c>
      <c r="B3" s="50"/>
      <c r="C3" s="50"/>
      <c r="D3" s="50"/>
      <c r="E3" s="50"/>
      <c r="F3" s="50"/>
      <c r="G3" s="12"/>
      <c r="H3" s="12"/>
      <c r="I3" s="12"/>
      <c r="J3" s="12"/>
      <c r="K3" s="12"/>
      <c r="L3" s="12"/>
      <c r="M3" s="12"/>
      <c r="N3" s="12"/>
    </row>
    <row r="4" spans="1:17" s="3" customFormat="1">
      <c r="A4" s="4"/>
      <c r="B4" s="4"/>
      <c r="C4" s="4"/>
      <c r="D4" s="4"/>
      <c r="E4" s="4"/>
      <c r="F4" s="4"/>
      <c r="G4" s="4"/>
      <c r="H4" s="4"/>
      <c r="I4" s="4"/>
      <c r="J4" s="4"/>
      <c r="K4" s="4"/>
      <c r="L4" s="4"/>
      <c r="M4" s="4"/>
      <c r="N4" s="4"/>
    </row>
    <row r="5" spans="1:17" s="3" customFormat="1">
      <c r="A5" s="61" t="s">
        <v>119</v>
      </c>
      <c r="B5" s="61"/>
      <c r="C5" s="61"/>
      <c r="D5" s="16"/>
      <c r="E5" s="17" t="s">
        <v>123</v>
      </c>
      <c r="F5" s="4"/>
      <c r="G5" s="4"/>
      <c r="H5" s="4"/>
      <c r="I5" s="4"/>
      <c r="J5" s="4"/>
      <c r="K5" s="4"/>
      <c r="L5" s="4"/>
      <c r="M5" s="4"/>
      <c r="N5" s="4"/>
    </row>
    <row r="6" spans="1:17" s="3" customFormat="1">
      <c r="A6" s="61" t="s">
        <v>120</v>
      </c>
      <c r="B6" s="61"/>
      <c r="C6" s="61"/>
      <c r="D6" s="16"/>
      <c r="E6" s="17">
        <v>1030</v>
      </c>
      <c r="F6" s="4"/>
      <c r="G6" s="4"/>
      <c r="H6" s="4"/>
      <c r="I6" s="4"/>
      <c r="J6" s="4"/>
      <c r="K6" s="4"/>
      <c r="L6" s="4"/>
      <c r="M6" s="4"/>
      <c r="N6" s="4"/>
    </row>
    <row r="7" spans="1:17" s="3" customFormat="1">
      <c r="A7" s="61" t="s">
        <v>34</v>
      </c>
      <c r="B7" s="61"/>
      <c r="C7" s="61"/>
      <c r="D7" s="16"/>
      <c r="E7" s="17">
        <v>1</v>
      </c>
      <c r="F7" s="4"/>
      <c r="G7" s="4"/>
      <c r="H7" s="4"/>
      <c r="I7" s="4"/>
      <c r="J7" s="4"/>
      <c r="K7" s="4"/>
      <c r="L7" s="4"/>
      <c r="M7" s="4"/>
      <c r="N7" s="4"/>
    </row>
    <row r="8" spans="1:17" s="3" customFormat="1">
      <c r="A8" s="61" t="s">
        <v>203</v>
      </c>
      <c r="B8" s="61"/>
      <c r="C8" s="61"/>
      <c r="D8" s="16"/>
      <c r="E8" s="31">
        <f>50*Q8</f>
        <v>37.974683544303794</v>
      </c>
      <c r="F8" s="4">
        <f>100*Q8</f>
        <v>75.949367088607588</v>
      </c>
      <c r="G8" s="4">
        <f>200*Q8</f>
        <v>151.89873417721518</v>
      </c>
      <c r="H8" s="4"/>
      <c r="I8" s="4"/>
      <c r="J8" s="4"/>
      <c r="K8" s="4"/>
      <c r="L8" s="4"/>
      <c r="M8" s="4"/>
      <c r="N8" s="4"/>
      <c r="Q8" s="3">
        <f>3/3.95</f>
        <v>0.75949367088607589</v>
      </c>
    </row>
    <row r="9" spans="1:17" s="3" customFormat="1">
      <c r="A9" s="4"/>
      <c r="B9" s="4"/>
      <c r="C9" s="4"/>
      <c r="D9" s="4"/>
      <c r="E9" s="4"/>
      <c r="F9" s="4"/>
      <c r="G9" s="4"/>
      <c r="H9" s="4"/>
      <c r="I9" s="4"/>
      <c r="J9" s="4"/>
      <c r="K9" s="4"/>
      <c r="L9" s="4"/>
      <c r="M9" s="4"/>
      <c r="N9" s="4"/>
    </row>
    <row r="10" spans="1:17" s="13" customFormat="1" ht="30">
      <c r="A10" s="50" t="s">
        <v>23</v>
      </c>
      <c r="B10" s="50"/>
      <c r="C10" s="50"/>
      <c r="D10" s="50"/>
      <c r="E10" s="50"/>
      <c r="F10" s="50"/>
      <c r="G10" s="50"/>
      <c r="H10" s="50"/>
      <c r="I10" s="50"/>
      <c r="J10" s="50"/>
      <c r="K10" s="50"/>
      <c r="L10" s="50"/>
      <c r="M10" s="50"/>
      <c r="N10" s="50"/>
    </row>
    <row r="11" spans="1:17" s="3" customFormat="1">
      <c r="A11" s="4"/>
      <c r="B11" s="4"/>
      <c r="C11" s="4"/>
      <c r="D11" s="4"/>
      <c r="E11" s="4"/>
      <c r="F11" s="4"/>
      <c r="G11" s="4"/>
      <c r="H11" s="4"/>
      <c r="I11" s="4"/>
      <c r="J11" s="4"/>
      <c r="K11" s="4"/>
      <c r="L11" s="4"/>
      <c r="M11" s="4"/>
      <c r="N11" s="4"/>
    </row>
    <row r="12" spans="1:17" ht="43" customHeight="1">
      <c r="A12" s="1" t="s">
        <v>85</v>
      </c>
      <c r="B12" s="1" t="s">
        <v>214</v>
      </c>
      <c r="C12" s="51" t="s">
        <v>229</v>
      </c>
      <c r="D12" s="51"/>
      <c r="E12" s="51"/>
      <c r="F12" s="51" t="s">
        <v>117</v>
      </c>
      <c r="G12" s="51"/>
      <c r="H12" s="51"/>
      <c r="I12" s="51" t="s">
        <v>35</v>
      </c>
      <c r="J12" s="51"/>
      <c r="K12" s="51"/>
      <c r="L12" s="51" t="s">
        <v>230</v>
      </c>
      <c r="M12" s="51"/>
      <c r="N12" s="51"/>
    </row>
    <row r="13" spans="1:17">
      <c r="C13" s="5" t="s">
        <v>185</v>
      </c>
      <c r="D13" s="5" t="s">
        <v>186</v>
      </c>
      <c r="E13" s="5" t="s">
        <v>187</v>
      </c>
      <c r="F13" s="5"/>
      <c r="G13" s="5"/>
      <c r="H13" s="5"/>
      <c r="I13" s="5" t="s">
        <v>185</v>
      </c>
      <c r="J13" s="5" t="s">
        <v>186</v>
      </c>
      <c r="K13" s="5" t="s">
        <v>187</v>
      </c>
      <c r="L13" s="5" t="s">
        <v>185</v>
      </c>
      <c r="M13" s="5" t="s">
        <v>186</v>
      </c>
      <c r="N13" s="5" t="s">
        <v>187</v>
      </c>
    </row>
    <row r="15" spans="1:17">
      <c r="A15" s="14" t="s">
        <v>113</v>
      </c>
      <c r="B15" s="15" t="s">
        <v>215</v>
      </c>
      <c r="C15" s="11">
        <v>1.6313599999999999</v>
      </c>
      <c r="D15" s="8">
        <v>3.2627199999999998</v>
      </c>
      <c r="E15" s="9">
        <v>6.5254500000000002</v>
      </c>
      <c r="F15" s="57">
        <v>500005</v>
      </c>
      <c r="G15" s="55"/>
      <c r="H15" s="56"/>
      <c r="I15" s="10">
        <v>3.61806E-2</v>
      </c>
      <c r="J15" s="8">
        <v>2.5606299999999999E-2</v>
      </c>
      <c r="K15" s="9">
        <v>1.8109E-2</v>
      </c>
      <c r="L15" s="10">
        <v>-4.9063000000000002E-2</v>
      </c>
      <c r="M15" s="8">
        <v>-4.8706399999999997E-2</v>
      </c>
      <c r="N15" s="9">
        <v>-4.84529E-2</v>
      </c>
    </row>
    <row r="16" spans="1:17">
      <c r="A16" s="14" t="s">
        <v>168</v>
      </c>
      <c r="B16" s="15" t="s">
        <v>218</v>
      </c>
      <c r="C16" s="11">
        <v>3.0065</v>
      </c>
      <c r="D16" s="8">
        <v>6.0129999999999999</v>
      </c>
      <c r="E16" s="9">
        <v>12.026</v>
      </c>
      <c r="F16" s="57">
        <v>500005</v>
      </c>
      <c r="G16" s="55"/>
      <c r="H16" s="56"/>
      <c r="I16" s="10">
        <v>8.6991099999999995E-3</v>
      </c>
      <c r="J16" s="8">
        <v>6.1437200000000001E-3</v>
      </c>
      <c r="K16" s="9">
        <v>4.3430099999999996E-3</v>
      </c>
      <c r="L16" s="10">
        <v>-2.6858199999999999E-2</v>
      </c>
      <c r="M16" s="8">
        <v>-2.6820900000000002E-2</v>
      </c>
      <c r="N16" s="9">
        <v>-2.6799799999999999E-2</v>
      </c>
    </row>
    <row r="17" spans="1:14">
      <c r="A17" s="14" t="s">
        <v>72</v>
      </c>
      <c r="B17" s="15" t="s">
        <v>219</v>
      </c>
      <c r="C17" s="11">
        <v>1.42086</v>
      </c>
      <c r="D17" s="8">
        <v>2.8417300000000001</v>
      </c>
      <c r="E17" s="9">
        <v>5.6834499999999997</v>
      </c>
      <c r="F17" s="54">
        <v>3081390</v>
      </c>
      <c r="G17" s="55"/>
      <c r="H17" s="56"/>
      <c r="I17" s="10">
        <v>5.4087400000000001E-2</v>
      </c>
      <c r="J17" s="8">
        <v>3.8979899999999998E-2</v>
      </c>
      <c r="K17" s="9">
        <v>2.78179E-2</v>
      </c>
      <c r="L17" s="10">
        <v>-6.9454500000000002E-2</v>
      </c>
      <c r="M17" s="8">
        <v>-6.5236799999999998E-2</v>
      </c>
      <c r="N17" s="9">
        <v>-6.3768199999999997E-2</v>
      </c>
    </row>
    <row r="18" spans="1:14">
      <c r="A18" s="14" t="s">
        <v>73</v>
      </c>
      <c r="B18" s="15" t="s">
        <v>220</v>
      </c>
      <c r="C18" s="11">
        <v>0.95243299999999997</v>
      </c>
      <c r="D18" s="8">
        <v>1.9048700000000001</v>
      </c>
      <c r="E18" s="9">
        <v>3.8097300000000001</v>
      </c>
      <c r="F18" s="54">
        <v>3216880</v>
      </c>
      <c r="G18" s="55"/>
      <c r="H18" s="56"/>
      <c r="I18" s="10">
        <v>6.2869300000000003E-2</v>
      </c>
      <c r="J18" s="8">
        <v>4.5877099999999997E-2</v>
      </c>
      <c r="K18" s="9">
        <v>3.2929399999999998E-2</v>
      </c>
      <c r="L18" s="10">
        <v>-4.8140200000000001E-2</v>
      </c>
      <c r="M18" s="8">
        <v>-4.5747000000000003E-2</v>
      </c>
      <c r="N18" s="9">
        <v>-4.3523899999999997E-2</v>
      </c>
    </row>
    <row r="19" spans="1:14">
      <c r="A19" s="14" t="s">
        <v>206</v>
      </c>
      <c r="B19" s="15" t="s">
        <v>221</v>
      </c>
      <c r="C19" s="11">
        <v>0.29355300000000001</v>
      </c>
      <c r="D19" s="8">
        <v>0.58710700000000005</v>
      </c>
      <c r="E19" s="9">
        <v>1.17421</v>
      </c>
      <c r="F19" s="54">
        <v>3368090</v>
      </c>
      <c r="G19" s="55"/>
      <c r="H19" s="56"/>
      <c r="I19" s="10">
        <v>9.3640399999999999E-2</v>
      </c>
      <c r="J19" s="8">
        <v>7.3428999999999994E-2</v>
      </c>
      <c r="K19" s="9">
        <v>5.4893900000000002E-2</v>
      </c>
      <c r="L19" s="10">
        <v>-1.6769200000000001E-2</v>
      </c>
      <c r="M19" s="8">
        <v>-1.5831700000000001E-2</v>
      </c>
      <c r="N19" s="9">
        <v>-1.48419E-2</v>
      </c>
    </row>
    <row r="20" spans="1:14" ht="12" customHeight="1">
      <c r="A20" s="14" t="s">
        <v>207</v>
      </c>
      <c r="B20" s="15" t="s">
        <v>188</v>
      </c>
      <c r="C20" s="11">
        <v>0.70557999999999998</v>
      </c>
      <c r="D20" s="8">
        <v>1.41116</v>
      </c>
      <c r="E20" s="9">
        <v>2.8223199999999999</v>
      </c>
      <c r="F20" s="57">
        <v>500005</v>
      </c>
      <c r="G20" s="55"/>
      <c r="H20" s="56"/>
      <c r="I20" s="10">
        <v>0.124851</v>
      </c>
      <c r="J20" s="8">
        <v>8.9245400000000003E-2</v>
      </c>
      <c r="K20" s="9">
        <v>6.3434500000000005E-2</v>
      </c>
      <c r="L20" s="10">
        <v>-5.5016200000000001E-2</v>
      </c>
      <c r="M20" s="8">
        <v>-5.3028899999999997E-2</v>
      </c>
      <c r="N20" s="9">
        <v>-5.2132900000000003E-2</v>
      </c>
    </row>
    <row r="21" spans="1:14">
      <c r="A21" s="14" t="s">
        <v>208</v>
      </c>
      <c r="B21" s="15" t="s">
        <v>189</v>
      </c>
      <c r="C21" s="11">
        <v>0.472964</v>
      </c>
      <c r="D21" s="8">
        <v>0.94592900000000002</v>
      </c>
      <c r="E21" s="9">
        <v>1.8918600000000001</v>
      </c>
      <c r="F21" s="57">
        <v>500005</v>
      </c>
      <c r="G21" s="55"/>
      <c r="H21" s="56"/>
      <c r="I21" s="10">
        <v>0.14873600000000001</v>
      </c>
      <c r="J21" s="8">
        <v>0.10702399999999999</v>
      </c>
      <c r="K21" s="9">
        <v>7.6253000000000001E-2</v>
      </c>
      <c r="L21" s="10">
        <v>-3.7148100000000003E-2</v>
      </c>
      <c r="M21" s="8">
        <v>-3.6027499999999997E-2</v>
      </c>
      <c r="N21" s="9">
        <v>-3.5257700000000003E-2</v>
      </c>
    </row>
    <row r="22" spans="1:14">
      <c r="A22" s="14" t="s">
        <v>209</v>
      </c>
      <c r="B22" s="15" t="s">
        <v>190</v>
      </c>
      <c r="C22" s="11">
        <v>9.9352800000000005E-2</v>
      </c>
      <c r="D22" s="8">
        <v>0.19870599999999999</v>
      </c>
      <c r="E22" s="9">
        <v>0.39741100000000001</v>
      </c>
      <c r="F22" s="57">
        <v>500004</v>
      </c>
      <c r="G22" s="55"/>
      <c r="H22" s="56"/>
      <c r="I22" s="10">
        <v>0.27860699999999999</v>
      </c>
      <c r="J22" s="8">
        <v>0.21415899999999999</v>
      </c>
      <c r="K22" s="9">
        <v>0.157806</v>
      </c>
      <c r="L22" s="10">
        <v>-8.8960199999999993E-3</v>
      </c>
      <c r="M22" s="8">
        <v>-8.4601999999999993E-3</v>
      </c>
      <c r="N22" s="9">
        <v>-8.0312600000000001E-3</v>
      </c>
    </row>
    <row r="23" spans="1:14">
      <c r="A23" s="14">
        <v>4</v>
      </c>
      <c r="B23" s="15" t="s">
        <v>222</v>
      </c>
      <c r="C23" s="11">
        <v>0.405055</v>
      </c>
      <c r="D23" s="8">
        <v>0.81011</v>
      </c>
      <c r="E23" s="9">
        <v>1.62022</v>
      </c>
      <c r="F23" s="54">
        <v>2597520</v>
      </c>
      <c r="G23" s="55"/>
      <c r="H23" s="56"/>
      <c r="I23" s="10">
        <v>0.21704000000000001</v>
      </c>
      <c r="J23" s="8">
        <v>0.18724099999999999</v>
      </c>
      <c r="K23" s="9">
        <v>0.14685699999999999</v>
      </c>
      <c r="L23" s="10">
        <v>-8.4547700000000003E-2</v>
      </c>
      <c r="M23" s="8">
        <v>-7.0649000000000003E-2</v>
      </c>
      <c r="N23" s="9">
        <v>-6.0243600000000001E-2</v>
      </c>
    </row>
    <row r="24" spans="1:14" s="49" customFormat="1"/>
    <row r="25" spans="1:14" s="49" customFormat="1"/>
    <row r="26" spans="1:14" s="49" customFormat="1"/>
    <row r="27" spans="1:14" s="49" customFormat="1"/>
    <row r="28" spans="1:14" s="13" customFormat="1" ht="30">
      <c r="A28" s="50" t="s">
        <v>25</v>
      </c>
      <c r="B28" s="50"/>
      <c r="C28" s="50"/>
      <c r="D28" s="50"/>
      <c r="E28" s="50"/>
      <c r="F28" s="50"/>
      <c r="G28" s="50"/>
      <c r="H28" s="50"/>
      <c r="I28" s="50"/>
      <c r="J28" s="50"/>
      <c r="K28" s="50"/>
      <c r="L28" s="50"/>
      <c r="M28" s="50"/>
      <c r="N28" s="50"/>
    </row>
    <row r="29" spans="1:14" s="49" customFormat="1" ht="43" customHeight="1">
      <c r="A29" s="48" t="s">
        <v>85</v>
      </c>
      <c r="B29" s="48" t="s">
        <v>214</v>
      </c>
      <c r="C29" s="51" t="s">
        <v>229</v>
      </c>
      <c r="D29" s="51"/>
      <c r="E29" s="51"/>
      <c r="F29" s="51" t="s">
        <v>117</v>
      </c>
      <c r="G29" s="51"/>
      <c r="H29" s="51"/>
      <c r="I29" s="51" t="s">
        <v>35</v>
      </c>
      <c r="J29" s="51"/>
      <c r="K29" s="51"/>
      <c r="L29" s="51" t="s">
        <v>230</v>
      </c>
      <c r="M29" s="51"/>
      <c r="N29" s="51"/>
    </row>
    <row r="30" spans="1:14" s="49" customFormat="1">
      <c r="C30" s="5" t="s">
        <v>185</v>
      </c>
      <c r="D30" s="5" t="s">
        <v>186</v>
      </c>
      <c r="E30" s="5" t="s">
        <v>187</v>
      </c>
      <c r="F30" s="21"/>
      <c r="G30" s="22"/>
      <c r="H30" s="22"/>
      <c r="I30" s="5" t="s">
        <v>185</v>
      </c>
      <c r="J30" s="5" t="s">
        <v>186</v>
      </c>
      <c r="K30" s="5" t="s">
        <v>187</v>
      </c>
      <c r="L30" s="5" t="s">
        <v>185</v>
      </c>
      <c r="M30" s="5" t="s">
        <v>186</v>
      </c>
      <c r="N30" s="5" t="s">
        <v>187</v>
      </c>
    </row>
    <row r="31" spans="1:14" s="49" customFormat="1">
      <c r="F31" s="7"/>
      <c r="G31" s="7"/>
      <c r="H31" s="7"/>
    </row>
    <row r="32" spans="1:14">
      <c r="A32" s="14" t="s">
        <v>210</v>
      </c>
      <c r="B32" s="15" t="s">
        <v>223</v>
      </c>
      <c r="C32" s="11">
        <v>1.0526</v>
      </c>
      <c r="D32" s="8">
        <v>2.1052</v>
      </c>
      <c r="E32" s="9">
        <v>4.2104100000000004</v>
      </c>
      <c r="F32" s="57">
        <v>500005</v>
      </c>
      <c r="G32" s="55"/>
      <c r="H32" s="56"/>
      <c r="I32" s="10">
        <v>5.3394499999999998E-2</v>
      </c>
      <c r="J32" s="8">
        <v>3.78649E-2</v>
      </c>
      <c r="K32" s="9">
        <v>2.6794700000000001E-2</v>
      </c>
      <c r="L32" s="10">
        <v>-3.93593E-2</v>
      </c>
      <c r="M32" s="8">
        <v>-3.8908600000000002E-2</v>
      </c>
      <c r="N32" s="9">
        <v>-3.8633800000000003E-2</v>
      </c>
    </row>
    <row r="33" spans="1:32">
      <c r="A33" s="14" t="s">
        <v>211</v>
      </c>
      <c r="B33" s="15" t="s">
        <v>224</v>
      </c>
      <c r="C33" s="11"/>
      <c r="D33" s="8"/>
      <c r="E33" s="9"/>
      <c r="F33" s="57">
        <v>500003</v>
      </c>
      <c r="G33" s="55"/>
      <c r="H33" s="56"/>
      <c r="I33" s="10"/>
      <c r="J33" s="8"/>
      <c r="K33" s="9"/>
      <c r="L33" s="10"/>
      <c r="M33" s="8"/>
      <c r="N33" s="9"/>
    </row>
    <row r="34" spans="1:32">
      <c r="A34" s="14" t="s">
        <v>249</v>
      </c>
      <c r="B34" s="15" t="s">
        <v>153</v>
      </c>
      <c r="C34" s="11">
        <v>2.2962199999999999</v>
      </c>
      <c r="D34" s="8">
        <v>4.5924399999999999</v>
      </c>
      <c r="E34" s="9">
        <v>9.1848899999999993</v>
      </c>
      <c r="F34" s="57">
        <v>500005</v>
      </c>
      <c r="G34" s="55"/>
      <c r="H34" s="56"/>
      <c r="I34" s="10">
        <v>3.8796999999999998E-2</v>
      </c>
      <c r="J34" s="8">
        <v>2.7453999999999999E-2</v>
      </c>
      <c r="K34" s="9">
        <v>1.9418500000000002E-2</v>
      </c>
      <c r="L34" s="10">
        <v>-8.45191E-2</v>
      </c>
      <c r="M34" s="8">
        <v>-8.3787899999999998E-2</v>
      </c>
      <c r="N34" s="9">
        <v>-8.3516900000000005E-2</v>
      </c>
    </row>
    <row r="35" spans="1:32">
      <c r="A35" s="14" t="s">
        <v>212</v>
      </c>
      <c r="B35" s="15" t="s">
        <v>225</v>
      </c>
      <c r="C35" s="11">
        <v>0.40289599999999998</v>
      </c>
      <c r="D35" s="8">
        <v>0.80579100000000004</v>
      </c>
      <c r="E35" s="9">
        <v>1.61158</v>
      </c>
      <c r="F35" s="54">
        <v>3167440</v>
      </c>
      <c r="G35" s="55"/>
      <c r="H35" s="56"/>
      <c r="I35" s="10">
        <v>7.4069700000000002E-2</v>
      </c>
      <c r="J35" s="8">
        <v>5.56327E-2</v>
      </c>
      <c r="K35" s="9">
        <v>4.0624899999999999E-2</v>
      </c>
      <c r="L35" s="10">
        <v>-1.7777500000000002E-2</v>
      </c>
      <c r="M35" s="8">
        <v>-1.6913600000000001E-2</v>
      </c>
      <c r="N35" s="9">
        <v>-1.6141900000000001E-2</v>
      </c>
    </row>
    <row r="36" spans="1:32">
      <c r="A36" s="14" t="s">
        <v>213</v>
      </c>
      <c r="B36" s="15" t="s">
        <v>83</v>
      </c>
      <c r="C36" s="11"/>
      <c r="D36" s="8"/>
      <c r="E36" s="9"/>
      <c r="F36" s="54">
        <v>2119750</v>
      </c>
      <c r="G36" s="55"/>
      <c r="H36" s="56"/>
      <c r="I36" s="10"/>
      <c r="J36" s="8"/>
      <c r="K36" s="9"/>
      <c r="L36" s="10"/>
      <c r="M36" s="8"/>
      <c r="N36" s="9"/>
    </row>
    <row r="37" spans="1:32">
      <c r="A37" s="14" t="s">
        <v>251</v>
      </c>
      <c r="B37" s="15" t="s">
        <v>252</v>
      </c>
      <c r="C37" s="11"/>
      <c r="D37" s="8"/>
      <c r="E37" s="9"/>
      <c r="F37" s="57">
        <v>749243</v>
      </c>
      <c r="G37" s="55"/>
      <c r="H37" s="56"/>
      <c r="I37" s="10"/>
      <c r="J37" s="8"/>
      <c r="K37" s="9"/>
      <c r="L37" s="10"/>
      <c r="M37" s="8"/>
      <c r="N37" s="9"/>
    </row>
    <row r="38" spans="1:32">
      <c r="A38" s="6"/>
      <c r="B38" s="6"/>
    </row>
    <row r="41" spans="1:32" s="13" customFormat="1" ht="30">
      <c r="A41" s="50" t="s">
        <v>87</v>
      </c>
      <c r="B41" s="50"/>
      <c r="C41" s="50"/>
      <c r="D41" s="50"/>
      <c r="E41" s="50"/>
      <c r="F41" s="50"/>
      <c r="G41" s="50"/>
      <c r="H41" s="50"/>
      <c r="I41" s="50"/>
      <c r="J41" s="50"/>
      <c r="K41" s="50"/>
      <c r="L41" s="50"/>
      <c r="M41" s="50"/>
      <c r="N41" s="50"/>
      <c r="O41" s="50"/>
      <c r="P41" s="50"/>
      <c r="Q41" s="50"/>
    </row>
    <row r="43" spans="1:32" ht="55" customHeight="1">
      <c r="A43" s="1" t="s">
        <v>85</v>
      </c>
      <c r="B43" s="1" t="s">
        <v>214</v>
      </c>
      <c r="C43" s="51" t="s">
        <v>7</v>
      </c>
      <c r="D43" s="51"/>
      <c r="E43" s="51"/>
      <c r="F43" s="51" t="s">
        <v>8</v>
      </c>
      <c r="G43" s="51"/>
      <c r="H43" s="51"/>
      <c r="I43" s="51" t="s">
        <v>9</v>
      </c>
      <c r="J43" s="51"/>
      <c r="K43" s="51"/>
      <c r="L43" s="51" t="s">
        <v>10</v>
      </c>
      <c r="M43" s="51"/>
      <c r="N43" s="51"/>
      <c r="O43" s="51" t="s">
        <v>166</v>
      </c>
      <c r="P43" s="51"/>
      <c r="Q43" s="51"/>
      <c r="R43" s="51" t="s">
        <v>167</v>
      </c>
      <c r="S43" s="51"/>
      <c r="T43" s="51"/>
      <c r="U43" s="51" t="s">
        <v>130</v>
      </c>
      <c r="V43" s="51"/>
      <c r="W43" s="51"/>
      <c r="X43" s="51" t="s">
        <v>131</v>
      </c>
      <c r="Y43" s="51"/>
      <c r="Z43" s="51"/>
      <c r="AA43" s="51" t="s">
        <v>132</v>
      </c>
      <c r="AB43" s="51"/>
      <c r="AC43" s="51"/>
      <c r="AD43" s="51" t="s">
        <v>145</v>
      </c>
      <c r="AE43" s="51"/>
      <c r="AF43" s="51"/>
    </row>
    <row r="44" spans="1:32">
      <c r="C44" s="5" t="s">
        <v>185</v>
      </c>
      <c r="D44" s="5" t="s">
        <v>186</v>
      </c>
      <c r="E44" s="5" t="s">
        <v>187</v>
      </c>
      <c r="F44" s="5" t="s">
        <v>185</v>
      </c>
      <c r="G44" s="5" t="s">
        <v>186</v>
      </c>
      <c r="H44" s="5" t="s">
        <v>187</v>
      </c>
      <c r="I44" s="5" t="s">
        <v>185</v>
      </c>
      <c r="J44" s="5" t="s">
        <v>186</v>
      </c>
      <c r="K44" s="5" t="s">
        <v>187</v>
      </c>
      <c r="L44" s="5" t="s">
        <v>185</v>
      </c>
      <c r="M44" s="5" t="s">
        <v>186</v>
      </c>
      <c r="N44" s="5" t="s">
        <v>187</v>
      </c>
      <c r="O44" s="53"/>
      <c r="P44" s="53"/>
      <c r="Q44" s="53"/>
      <c r="R44" s="53"/>
      <c r="S44" s="53"/>
      <c r="T44" s="53"/>
      <c r="U44" s="5" t="s">
        <v>185</v>
      </c>
      <c r="V44" s="5" t="s">
        <v>186</v>
      </c>
      <c r="W44" s="5" t="s">
        <v>187</v>
      </c>
      <c r="X44" s="5" t="s">
        <v>185</v>
      </c>
      <c r="Y44" s="5" t="s">
        <v>186</v>
      </c>
      <c r="Z44" s="5" t="s">
        <v>187</v>
      </c>
      <c r="AA44" s="5" t="s">
        <v>185</v>
      </c>
      <c r="AB44" s="5" t="s">
        <v>186</v>
      </c>
      <c r="AC44" s="5" t="s">
        <v>187</v>
      </c>
      <c r="AD44" s="5" t="s">
        <v>185</v>
      </c>
      <c r="AE44" s="5" t="s">
        <v>186</v>
      </c>
      <c r="AF44" s="5" t="s">
        <v>187</v>
      </c>
    </row>
    <row r="45" spans="1:32">
      <c r="I45" s="40"/>
      <c r="J45" s="40"/>
      <c r="K45" s="40"/>
      <c r="L45" s="40"/>
      <c r="M45" s="40"/>
      <c r="N45" s="40"/>
      <c r="O45" s="52"/>
      <c r="P45" s="52"/>
      <c r="Q45" s="52"/>
      <c r="R45" s="52"/>
      <c r="S45" s="52"/>
      <c r="T45" s="52"/>
    </row>
    <row r="46" spans="1:32">
      <c r="A46" s="14" t="s">
        <v>84</v>
      </c>
      <c r="B46" s="15" t="s">
        <v>216</v>
      </c>
      <c r="C46" s="11">
        <v>0.58304900000000004</v>
      </c>
      <c r="D46" s="8">
        <v>1.1660999999999999</v>
      </c>
      <c r="E46" s="9">
        <v>2.3321999999999998</v>
      </c>
      <c r="F46" s="11">
        <v>8.3292699999999997E-3</v>
      </c>
      <c r="G46" s="8">
        <v>1.66585E-2</v>
      </c>
      <c r="H46" s="9">
        <v>3.3317100000000002E-2</v>
      </c>
      <c r="I46" s="11">
        <v>0.37469200000000003</v>
      </c>
      <c r="J46" s="8">
        <v>0.74938300000000002</v>
      </c>
      <c r="K46" s="9">
        <v>1.4987699999999999</v>
      </c>
      <c r="L46" s="11">
        <v>1.23648</v>
      </c>
      <c r="M46" s="8">
        <v>2.47296</v>
      </c>
      <c r="N46" s="9">
        <v>4.9459299999999997</v>
      </c>
      <c r="O46" s="54">
        <v>2296110</v>
      </c>
      <c r="P46" s="55"/>
      <c r="Q46" s="56"/>
      <c r="R46" s="54">
        <v>2837940</v>
      </c>
      <c r="S46" s="55"/>
      <c r="T46" s="56"/>
      <c r="U46" s="10"/>
      <c r="V46" s="8"/>
      <c r="W46" s="9"/>
      <c r="X46" s="10"/>
      <c r="Y46" s="8"/>
      <c r="Z46" s="9"/>
      <c r="AA46" s="10">
        <v>0.69986700000000002</v>
      </c>
      <c r="AB46" s="8">
        <v>0.84714999999999996</v>
      </c>
      <c r="AC46" s="9">
        <v>0.92286500000000005</v>
      </c>
      <c r="AD46" s="10"/>
      <c r="AE46" s="8"/>
      <c r="AF46" s="9"/>
    </row>
    <row r="47" spans="1:32">
      <c r="A47" s="14" t="s">
        <v>217</v>
      </c>
      <c r="B47" s="15" t="s">
        <v>179</v>
      </c>
      <c r="C47" s="11"/>
      <c r="D47" s="8"/>
      <c r="E47" s="9"/>
      <c r="F47" s="11"/>
      <c r="G47" s="8"/>
      <c r="H47" s="9"/>
      <c r="I47" s="11"/>
      <c r="J47" s="8"/>
      <c r="K47" s="9"/>
      <c r="L47" s="11"/>
      <c r="M47" s="8"/>
      <c r="N47" s="9"/>
      <c r="O47" s="57"/>
      <c r="P47" s="55"/>
      <c r="Q47" s="56"/>
      <c r="R47" s="57"/>
      <c r="S47" s="55"/>
      <c r="T47" s="56"/>
      <c r="U47" s="10"/>
      <c r="V47" s="8"/>
      <c r="W47" s="9"/>
      <c r="X47" s="10"/>
      <c r="Y47" s="8"/>
      <c r="Z47" s="9"/>
      <c r="AA47" s="10">
        <v>0.61985400000000002</v>
      </c>
      <c r="AB47" s="8">
        <v>0.80541700000000005</v>
      </c>
      <c r="AC47" s="9">
        <v>0.90155300000000005</v>
      </c>
      <c r="AD47" s="10"/>
      <c r="AE47" s="8"/>
      <c r="AF47" s="9"/>
    </row>
    <row r="48" spans="1:32">
      <c r="A48" s="14" t="s">
        <v>180</v>
      </c>
      <c r="B48" s="15" t="s">
        <v>181</v>
      </c>
      <c r="C48" s="11"/>
      <c r="D48" s="8"/>
      <c r="E48" s="9"/>
      <c r="F48" s="11"/>
      <c r="G48" s="8"/>
      <c r="H48" s="9"/>
      <c r="I48" s="11"/>
      <c r="J48" s="8"/>
      <c r="K48" s="9"/>
      <c r="L48" s="11"/>
      <c r="M48" s="8"/>
      <c r="N48" s="9"/>
      <c r="O48" s="57"/>
      <c r="P48" s="55"/>
      <c r="Q48" s="56"/>
      <c r="R48" s="57"/>
      <c r="S48" s="55"/>
      <c r="T48" s="56"/>
      <c r="U48" s="10"/>
      <c r="V48" s="8"/>
      <c r="W48" s="9"/>
      <c r="X48" s="10"/>
      <c r="Y48" s="8"/>
      <c r="Z48" s="9"/>
      <c r="AA48" s="10">
        <v>0.51280800000000004</v>
      </c>
      <c r="AB48" s="8">
        <v>0.74890000000000001</v>
      </c>
      <c r="AC48" s="9">
        <v>0.87251199999999995</v>
      </c>
      <c r="AD48" s="10"/>
      <c r="AE48" s="8"/>
      <c r="AF48" s="9"/>
    </row>
    <row r="49" spans="1:32">
      <c r="A49" s="14" t="s">
        <v>182</v>
      </c>
      <c r="B49" s="15" t="s">
        <v>183</v>
      </c>
      <c r="C49" s="11">
        <v>1.1249199999999999</v>
      </c>
      <c r="D49" s="8">
        <v>2.2498399999999998</v>
      </c>
      <c r="E49" s="9">
        <v>4.4996799999999997</v>
      </c>
      <c r="F49" s="11">
        <v>1.2499100000000001E-2</v>
      </c>
      <c r="G49" s="8">
        <v>2.4998200000000002E-2</v>
      </c>
      <c r="H49" s="9">
        <v>4.9996499999999999E-2</v>
      </c>
      <c r="I49" s="11">
        <v>0.186223</v>
      </c>
      <c r="J49" s="8">
        <v>0.37244699999999997</v>
      </c>
      <c r="K49" s="9">
        <v>0.74489399999999995</v>
      </c>
      <c r="L49" s="11">
        <v>1.84361</v>
      </c>
      <c r="M49" s="8">
        <v>3.6872199999999999</v>
      </c>
      <c r="N49" s="9">
        <v>7.3744500000000004</v>
      </c>
      <c r="O49" s="54">
        <v>1377560</v>
      </c>
      <c r="P49" s="55"/>
      <c r="Q49" s="56"/>
      <c r="R49" s="54">
        <v>1946310</v>
      </c>
      <c r="S49" s="55"/>
      <c r="T49" s="56"/>
      <c r="U49" s="10"/>
      <c r="V49" s="8"/>
      <c r="W49" s="9"/>
      <c r="X49" s="10"/>
      <c r="Y49" s="8"/>
      <c r="Z49" s="9"/>
      <c r="AA49" s="10">
        <v>0.82640499999999995</v>
      </c>
      <c r="AB49" s="8">
        <v>0.912188</v>
      </c>
      <c r="AC49" s="9">
        <v>0.95583799999999997</v>
      </c>
      <c r="AD49" s="10"/>
      <c r="AE49" s="8"/>
      <c r="AF49" s="9"/>
    </row>
    <row r="50" spans="1:32">
      <c r="A50" s="14" t="s">
        <v>184</v>
      </c>
      <c r="B50" s="15" t="s">
        <v>235</v>
      </c>
      <c r="C50" s="11"/>
      <c r="D50" s="8"/>
      <c r="E50" s="9"/>
      <c r="F50" s="11"/>
      <c r="G50" s="8"/>
      <c r="H50" s="9"/>
      <c r="I50" s="11"/>
      <c r="J50" s="8"/>
      <c r="K50" s="9"/>
      <c r="L50" s="11"/>
      <c r="M50" s="8"/>
      <c r="N50" s="9"/>
      <c r="O50" s="57"/>
      <c r="P50" s="55"/>
      <c r="Q50" s="56"/>
      <c r="R50" s="57"/>
      <c r="S50" s="55"/>
      <c r="T50" s="56"/>
      <c r="U50" s="10"/>
      <c r="V50" s="8"/>
      <c r="W50" s="9"/>
      <c r="X50" s="10"/>
      <c r="Y50" s="8"/>
      <c r="Z50" s="9"/>
      <c r="AA50" s="10">
        <v>0.77930500000000003</v>
      </c>
      <c r="AB50" s="8">
        <v>0.88800000000000001</v>
      </c>
      <c r="AC50" s="9">
        <v>0.94358200000000003</v>
      </c>
      <c r="AD50" s="10"/>
      <c r="AE50" s="8"/>
      <c r="AF50" s="9"/>
    </row>
    <row r="51" spans="1:32">
      <c r="A51" s="14" t="s">
        <v>236</v>
      </c>
      <c r="B51" s="15" t="s">
        <v>237</v>
      </c>
      <c r="C51" s="11"/>
      <c r="D51" s="8"/>
      <c r="E51" s="9"/>
      <c r="F51" s="11"/>
      <c r="G51" s="8"/>
      <c r="H51" s="9"/>
      <c r="I51" s="11"/>
      <c r="J51" s="8"/>
      <c r="K51" s="9"/>
      <c r="L51" s="11"/>
      <c r="M51" s="8"/>
      <c r="N51" s="9"/>
      <c r="O51" s="57"/>
      <c r="P51" s="55"/>
      <c r="Q51" s="56"/>
      <c r="R51" s="57"/>
      <c r="S51" s="55"/>
      <c r="T51" s="56"/>
      <c r="U51" s="10"/>
      <c r="V51" s="8"/>
      <c r="W51" s="9"/>
      <c r="X51" s="10"/>
      <c r="Y51" s="8"/>
      <c r="Z51" s="9"/>
      <c r="AA51" s="10">
        <v>0.715727</v>
      </c>
      <c r="AB51" s="8">
        <v>0.85509400000000002</v>
      </c>
      <c r="AC51" s="9">
        <v>0.92684299999999997</v>
      </c>
      <c r="AD51" s="10"/>
      <c r="AE51" s="8"/>
      <c r="AF51" s="9"/>
    </row>
    <row r="52" spans="1:32">
      <c r="A52" s="14" t="s">
        <v>238</v>
      </c>
      <c r="B52" s="15" t="s">
        <v>239</v>
      </c>
      <c r="C52" s="11">
        <v>1.1249199999999999</v>
      </c>
      <c r="D52" s="8">
        <v>2.2498399999999998</v>
      </c>
      <c r="E52" s="9">
        <v>4.4996799999999997</v>
      </c>
      <c r="F52" s="11">
        <v>0.49996499999999999</v>
      </c>
      <c r="G52" s="8">
        <v>0.99992899999999996</v>
      </c>
      <c r="H52" s="9">
        <v>1.99986</v>
      </c>
      <c r="I52" s="11">
        <v>0.13656399999999999</v>
      </c>
      <c r="J52" s="8">
        <v>0.27312799999999998</v>
      </c>
      <c r="K52" s="9">
        <v>0.54625500000000005</v>
      </c>
      <c r="L52" s="11">
        <v>0.81938299999999997</v>
      </c>
      <c r="M52" s="8">
        <v>1.6387700000000001</v>
      </c>
      <c r="N52" s="9">
        <v>3.2775300000000001</v>
      </c>
      <c r="O52" s="54">
        <v>1326760</v>
      </c>
      <c r="P52" s="55"/>
      <c r="Q52" s="56"/>
      <c r="R52" s="54">
        <v>1390270</v>
      </c>
      <c r="S52" s="55"/>
      <c r="T52" s="56"/>
      <c r="U52" s="10"/>
      <c r="V52" s="8"/>
      <c r="W52" s="9"/>
      <c r="X52" s="10"/>
      <c r="Y52" s="8"/>
      <c r="Z52" s="9"/>
      <c r="AA52" s="10">
        <v>0.84275100000000003</v>
      </c>
      <c r="AB52" s="8">
        <v>0.92117099999999996</v>
      </c>
      <c r="AC52" s="9">
        <v>0.96053500000000003</v>
      </c>
      <c r="AD52" s="10"/>
      <c r="AE52" s="8"/>
      <c r="AF52" s="9"/>
    </row>
    <row r="53" spans="1:32">
      <c r="A53" s="14" t="s">
        <v>240</v>
      </c>
      <c r="B53" s="15" t="s">
        <v>257</v>
      </c>
      <c r="C53" s="11"/>
      <c r="D53" s="8"/>
      <c r="E53" s="9"/>
      <c r="F53" s="11"/>
      <c r="G53" s="8"/>
      <c r="H53" s="9"/>
      <c r="I53" s="11"/>
      <c r="J53" s="8"/>
      <c r="K53" s="9"/>
      <c r="L53" s="11"/>
      <c r="M53" s="8"/>
      <c r="N53" s="9"/>
      <c r="O53" s="57"/>
      <c r="P53" s="55"/>
      <c r="Q53" s="56"/>
      <c r="R53" s="57"/>
      <c r="S53" s="55"/>
      <c r="T53" s="56"/>
      <c r="U53" s="10"/>
      <c r="V53" s="8"/>
      <c r="W53" s="9"/>
      <c r="X53" s="10"/>
      <c r="Y53" s="8"/>
      <c r="Z53" s="9"/>
      <c r="AA53" s="10">
        <v>0.79907399999999995</v>
      </c>
      <c r="AB53" s="8">
        <v>0.899204</v>
      </c>
      <c r="AC53" s="9">
        <v>0.94951799999999997</v>
      </c>
      <c r="AD53" s="10"/>
      <c r="AE53" s="8"/>
      <c r="AF53" s="9"/>
    </row>
    <row r="54" spans="1:32">
      <c r="A54" s="14" t="s">
        <v>258</v>
      </c>
      <c r="B54" s="15" t="s">
        <v>129</v>
      </c>
      <c r="C54" s="11"/>
      <c r="D54" s="8"/>
      <c r="E54" s="9"/>
      <c r="F54" s="11"/>
      <c r="G54" s="8"/>
      <c r="H54" s="9"/>
      <c r="I54" s="11"/>
      <c r="J54" s="8"/>
      <c r="K54" s="9"/>
      <c r="L54" s="11"/>
      <c r="M54" s="8"/>
      <c r="N54" s="9"/>
      <c r="O54" s="57"/>
      <c r="P54" s="55"/>
      <c r="Q54" s="56"/>
      <c r="R54" s="57"/>
      <c r="S54" s="55"/>
      <c r="T54" s="56"/>
      <c r="U54" s="10"/>
      <c r="V54" s="8"/>
      <c r="W54" s="9"/>
      <c r="X54" s="10"/>
      <c r="Y54" s="8"/>
      <c r="Z54" s="9"/>
      <c r="AA54" s="10">
        <v>0.739398</v>
      </c>
      <c r="AB54" s="8">
        <v>0.86913700000000005</v>
      </c>
      <c r="AC54" s="9">
        <v>0.93442700000000001</v>
      </c>
      <c r="AD54" s="10"/>
      <c r="AE54" s="8"/>
      <c r="AF54" s="9"/>
    </row>
    <row r="55" spans="1:32" s="49" customFormat="1"/>
    <row r="56" spans="1:32" s="13" customFormat="1" ht="30">
      <c r="A56" s="50" t="s">
        <v>171</v>
      </c>
      <c r="B56" s="50"/>
      <c r="C56" s="50"/>
      <c r="D56" s="50"/>
      <c r="E56" s="50"/>
      <c r="F56" s="50"/>
      <c r="G56" s="50"/>
      <c r="H56" s="50"/>
      <c r="I56" s="50"/>
      <c r="J56" s="50"/>
      <c r="K56" s="50"/>
      <c r="L56" s="50"/>
      <c r="M56" s="50"/>
      <c r="N56" s="50"/>
    </row>
    <row r="57" spans="1:32" s="49" customFormat="1"/>
    <row r="58" spans="1:32" s="49" customFormat="1" ht="43" customHeight="1">
      <c r="A58" s="48" t="s">
        <v>85</v>
      </c>
      <c r="B58" s="48" t="s">
        <v>214</v>
      </c>
      <c r="C58" s="51" t="s">
        <v>229</v>
      </c>
      <c r="D58" s="51"/>
      <c r="E58" s="51"/>
      <c r="F58" s="51" t="s">
        <v>117</v>
      </c>
      <c r="G58" s="51"/>
      <c r="H58" s="51"/>
      <c r="I58" s="51" t="s">
        <v>35</v>
      </c>
      <c r="J58" s="51"/>
      <c r="K58" s="51"/>
      <c r="L58" s="51" t="s">
        <v>230</v>
      </c>
      <c r="M58" s="51"/>
      <c r="N58" s="51"/>
    </row>
    <row r="59" spans="1:32" s="49" customFormat="1">
      <c r="C59" s="5" t="s">
        <v>185</v>
      </c>
      <c r="D59" s="5" t="s">
        <v>186</v>
      </c>
      <c r="E59" s="5" t="s">
        <v>187</v>
      </c>
      <c r="F59" s="21"/>
      <c r="G59" s="22"/>
      <c r="H59" s="22"/>
      <c r="I59" s="5" t="s">
        <v>185</v>
      </c>
      <c r="J59" s="5" t="s">
        <v>186</v>
      </c>
      <c r="K59" s="5" t="s">
        <v>187</v>
      </c>
      <c r="L59" s="5" t="s">
        <v>185</v>
      </c>
      <c r="M59" s="5" t="s">
        <v>186</v>
      </c>
      <c r="N59" s="5" t="s">
        <v>187</v>
      </c>
    </row>
    <row r="60" spans="1:32" s="49" customFormat="1">
      <c r="F60" s="7"/>
      <c r="G60" s="7"/>
      <c r="H60" s="7"/>
    </row>
    <row r="61" spans="1:32" s="49" customFormat="1">
      <c r="A61" s="14" t="s">
        <v>66</v>
      </c>
      <c r="B61" s="15" t="s">
        <v>67</v>
      </c>
      <c r="C61" s="11"/>
      <c r="D61" s="8"/>
      <c r="E61" s="9"/>
      <c r="F61" s="54">
        <v>3214610</v>
      </c>
      <c r="G61" s="55"/>
      <c r="H61" s="56"/>
      <c r="I61" s="10"/>
      <c r="J61" s="8"/>
      <c r="K61" s="9"/>
      <c r="L61" s="10"/>
      <c r="M61" s="8"/>
      <c r="N61" s="9"/>
    </row>
    <row r="62" spans="1:32" s="49" customFormat="1">
      <c r="A62" s="14" t="s">
        <v>68</v>
      </c>
      <c r="B62" s="15" t="s">
        <v>5</v>
      </c>
      <c r="C62" s="11"/>
      <c r="D62" s="8"/>
      <c r="E62" s="9"/>
      <c r="F62" s="54">
        <v>1233990</v>
      </c>
      <c r="G62" s="55"/>
      <c r="H62" s="56"/>
      <c r="I62" s="10"/>
      <c r="J62" s="8"/>
      <c r="K62" s="9"/>
      <c r="L62" s="10"/>
      <c r="M62" s="8"/>
      <c r="N62" s="9"/>
    </row>
    <row r="63" spans="1:32" s="49" customFormat="1">
      <c r="A63" s="14" t="s">
        <v>149</v>
      </c>
      <c r="B63" s="15" t="s">
        <v>26</v>
      </c>
      <c r="C63" s="11"/>
      <c r="D63" s="8"/>
      <c r="E63" s="9"/>
      <c r="F63" s="54">
        <v>1039420</v>
      </c>
      <c r="G63" s="55"/>
      <c r="H63" s="56"/>
      <c r="I63" s="10"/>
      <c r="J63" s="8"/>
      <c r="K63" s="9"/>
      <c r="L63" s="10"/>
      <c r="M63" s="8"/>
      <c r="N63" s="9"/>
    </row>
  </sheetData>
  <sheetCalcPr fullCalcOnLoad="1"/>
  <mergeCells count="72">
    <mergeCell ref="F61:H61"/>
    <mergeCell ref="F62:H62"/>
    <mergeCell ref="F63:H63"/>
    <mergeCell ref="A56:N56"/>
    <mergeCell ref="C58:E58"/>
    <mergeCell ref="F58:H58"/>
    <mergeCell ref="I58:K58"/>
    <mergeCell ref="L58:N58"/>
    <mergeCell ref="A28:N28"/>
    <mergeCell ref="C29:E29"/>
    <mergeCell ref="F29:H29"/>
    <mergeCell ref="I29:K29"/>
    <mergeCell ref="L29:N29"/>
    <mergeCell ref="O54:Q54"/>
    <mergeCell ref="O48:Q48"/>
    <mergeCell ref="O49:Q49"/>
    <mergeCell ref="O50:Q50"/>
    <mergeCell ref="O51:Q51"/>
    <mergeCell ref="O52:Q52"/>
    <mergeCell ref="O53:Q53"/>
    <mergeCell ref="O47:Q47"/>
    <mergeCell ref="F19:H19"/>
    <mergeCell ref="F20:H20"/>
    <mergeCell ref="F21:H21"/>
    <mergeCell ref="F22:H22"/>
    <mergeCell ref="F23:H23"/>
    <mergeCell ref="F32:H32"/>
    <mergeCell ref="F33:H33"/>
    <mergeCell ref="F35:H35"/>
    <mergeCell ref="F36:H36"/>
    <mergeCell ref="O46:Q46"/>
    <mergeCell ref="F34:H34"/>
    <mergeCell ref="F37:H37"/>
    <mergeCell ref="F43:H43"/>
    <mergeCell ref="O44:Q44"/>
    <mergeCell ref="O45:Q45"/>
    <mergeCell ref="AD43:AF43"/>
    <mergeCell ref="A10:N10"/>
    <mergeCell ref="C12:E12"/>
    <mergeCell ref="F12:H12"/>
    <mergeCell ref="I12:K12"/>
    <mergeCell ref="L12:N12"/>
    <mergeCell ref="A41:Q41"/>
    <mergeCell ref="F15:H15"/>
    <mergeCell ref="F16:H16"/>
    <mergeCell ref="F17:H17"/>
    <mergeCell ref="F18:H18"/>
    <mergeCell ref="C43:E43"/>
    <mergeCell ref="O43:Q43"/>
    <mergeCell ref="U43:W43"/>
    <mergeCell ref="X43:Z43"/>
    <mergeCell ref="AA43:AC43"/>
    <mergeCell ref="A8:C8"/>
    <mergeCell ref="A1:Q1"/>
    <mergeCell ref="A3:F3"/>
    <mergeCell ref="A5:C5"/>
    <mergeCell ref="A6:C6"/>
    <mergeCell ref="A7:C7"/>
    <mergeCell ref="R43:T43"/>
    <mergeCell ref="R44:T44"/>
    <mergeCell ref="R45:T45"/>
    <mergeCell ref="I43:K43"/>
    <mergeCell ref="L43:N43"/>
    <mergeCell ref="R51:T51"/>
    <mergeCell ref="R52:T52"/>
    <mergeCell ref="R53:T53"/>
    <mergeCell ref="R54:T54"/>
    <mergeCell ref="R46:T46"/>
    <mergeCell ref="R47:T47"/>
    <mergeCell ref="R48:T48"/>
    <mergeCell ref="R49:T49"/>
    <mergeCell ref="R50:T50"/>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F63"/>
  <sheetViews>
    <sheetView workbookViewId="0">
      <selection activeCell="A59" sqref="A59:XFD60"/>
    </sheetView>
  </sheetViews>
  <sheetFormatPr baseColWidth="10" defaultRowHeight="13"/>
  <cols>
    <col min="1" max="1" width="15.28515625" customWidth="1"/>
    <col min="2" max="2" width="36.28515625" customWidth="1"/>
    <col min="3" max="3" width="11.140625" customWidth="1"/>
    <col min="5" max="5" width="12.42578125" customWidth="1"/>
    <col min="8" max="8" width="7.85546875" customWidth="1"/>
  </cols>
  <sheetData>
    <row r="1" spans="1:17" ht="35">
      <c r="A1" s="60" t="s">
        <v>197</v>
      </c>
      <c r="B1" s="60"/>
      <c r="C1" s="60"/>
      <c r="D1" s="60"/>
      <c r="E1" s="60"/>
      <c r="F1" s="60"/>
      <c r="G1" s="60"/>
      <c r="H1" s="60"/>
      <c r="I1" s="60"/>
      <c r="J1" s="60"/>
      <c r="K1" s="60"/>
      <c r="L1" s="60"/>
      <c r="M1" s="60"/>
      <c r="N1" s="60"/>
      <c r="O1" s="60"/>
      <c r="P1" s="60"/>
      <c r="Q1" s="60"/>
    </row>
    <row r="2" spans="1:17" ht="30">
      <c r="A2" s="2"/>
      <c r="B2" s="2"/>
      <c r="C2" s="2"/>
      <c r="D2" s="2"/>
      <c r="E2" s="2"/>
      <c r="F2" s="2"/>
      <c r="G2" s="2"/>
      <c r="H2" s="2"/>
      <c r="I2" s="2"/>
      <c r="J2" s="2"/>
      <c r="K2" s="2"/>
      <c r="L2" s="2"/>
      <c r="M2" s="2"/>
      <c r="N2" s="2"/>
    </row>
    <row r="3" spans="1:17" s="13" customFormat="1" ht="30">
      <c r="A3" s="50" t="s">
        <v>234</v>
      </c>
      <c r="B3" s="50"/>
      <c r="C3" s="50"/>
      <c r="D3" s="50"/>
      <c r="E3" s="50"/>
      <c r="F3" s="50"/>
      <c r="G3" s="12"/>
      <c r="H3" s="12"/>
      <c r="I3" s="12"/>
      <c r="J3" s="12"/>
      <c r="K3" s="12"/>
      <c r="L3" s="12"/>
      <c r="M3" s="12"/>
      <c r="N3" s="12"/>
    </row>
    <row r="4" spans="1:17" s="3" customFormat="1">
      <c r="A4" s="4"/>
      <c r="B4" s="4"/>
      <c r="C4" s="4"/>
      <c r="D4" s="4"/>
      <c r="E4" s="4"/>
      <c r="F4" s="4"/>
      <c r="G4" s="4"/>
      <c r="H4" s="4"/>
      <c r="I4" s="4"/>
      <c r="J4" s="4"/>
      <c r="K4" s="4"/>
      <c r="L4" s="4"/>
      <c r="M4" s="4"/>
      <c r="N4" s="4"/>
    </row>
    <row r="5" spans="1:17" s="3" customFormat="1">
      <c r="A5" s="61" t="s">
        <v>119</v>
      </c>
      <c r="B5" s="61"/>
      <c r="C5" s="61"/>
      <c r="D5" s="16"/>
      <c r="E5" s="17" t="s">
        <v>124</v>
      </c>
      <c r="F5" s="4"/>
      <c r="G5" s="4"/>
      <c r="H5" s="4"/>
      <c r="I5" s="4"/>
      <c r="J5" s="4"/>
      <c r="K5" s="4"/>
      <c r="L5" s="4"/>
      <c r="M5" s="4"/>
      <c r="N5" s="4"/>
    </row>
    <row r="6" spans="1:17" s="3" customFormat="1">
      <c r="A6" s="61" t="s">
        <v>120</v>
      </c>
      <c r="B6" s="61"/>
      <c r="C6" s="61"/>
      <c r="D6" s="16"/>
      <c r="E6" s="17">
        <v>1064</v>
      </c>
      <c r="F6" s="4"/>
      <c r="G6" s="4"/>
      <c r="H6" s="4"/>
      <c r="I6" s="4"/>
      <c r="J6" s="4"/>
      <c r="K6" s="4"/>
      <c r="L6" s="4"/>
      <c r="M6" s="4"/>
      <c r="N6" s="4"/>
    </row>
    <row r="7" spans="1:17" s="3" customFormat="1">
      <c r="A7" s="61" t="s">
        <v>34</v>
      </c>
      <c r="B7" s="61"/>
      <c r="C7" s="61"/>
      <c r="D7" s="16"/>
      <c r="E7" s="17">
        <v>0.5</v>
      </c>
      <c r="F7" s="4"/>
      <c r="G7" s="4"/>
      <c r="H7" s="4"/>
      <c r="I7" s="4"/>
      <c r="J7" s="4"/>
      <c r="K7" s="4"/>
      <c r="L7" s="4"/>
      <c r="M7" s="4"/>
      <c r="N7" s="4"/>
    </row>
    <row r="8" spans="1:17" s="3" customFormat="1">
      <c r="A8" s="61" t="s">
        <v>203</v>
      </c>
      <c r="B8" s="61"/>
      <c r="C8" s="61"/>
      <c r="D8" s="16"/>
      <c r="E8" s="31">
        <f>50*Q8</f>
        <v>51.369863013698634</v>
      </c>
      <c r="F8" s="4">
        <f>100*Q8</f>
        <v>102.73972602739727</v>
      </c>
      <c r="G8" s="4">
        <f>200*Q8</f>
        <v>205.47945205479454</v>
      </c>
      <c r="H8" s="4"/>
      <c r="I8" s="4"/>
      <c r="J8" s="4"/>
      <c r="K8" s="4"/>
      <c r="L8" s="4"/>
      <c r="M8" s="4"/>
      <c r="N8" s="4"/>
      <c r="Q8" s="3">
        <f>3/2.92</f>
        <v>1.0273972602739727</v>
      </c>
    </row>
    <row r="9" spans="1:17" s="3" customFormat="1">
      <c r="A9" s="4"/>
      <c r="B9" s="4"/>
      <c r="C9" s="4"/>
      <c r="D9" s="4"/>
      <c r="E9" s="4"/>
      <c r="F9" s="4"/>
      <c r="G9" s="4"/>
      <c r="H9" s="4"/>
      <c r="I9" s="4"/>
      <c r="J9" s="4"/>
      <c r="K9" s="4"/>
      <c r="L9" s="4"/>
      <c r="M9" s="4"/>
      <c r="N9" s="4"/>
    </row>
    <row r="10" spans="1:17" s="13" customFormat="1" ht="30">
      <c r="A10" s="50" t="s">
        <v>24</v>
      </c>
      <c r="B10" s="50"/>
      <c r="C10" s="50"/>
      <c r="D10" s="50"/>
      <c r="E10" s="50"/>
      <c r="F10" s="50"/>
      <c r="G10" s="50"/>
      <c r="H10" s="50"/>
      <c r="I10" s="50"/>
      <c r="J10" s="50"/>
      <c r="K10" s="50"/>
      <c r="L10" s="50"/>
      <c r="M10" s="50"/>
      <c r="N10" s="50"/>
    </row>
    <row r="11" spans="1:17" s="3" customFormat="1">
      <c r="A11" s="4"/>
      <c r="B11" s="4"/>
      <c r="C11" s="4"/>
      <c r="D11" s="4"/>
      <c r="E11" s="4"/>
      <c r="F11" s="4"/>
      <c r="G11" s="4"/>
      <c r="H11" s="4"/>
      <c r="I11" s="4"/>
      <c r="J11" s="4"/>
      <c r="K11" s="4"/>
      <c r="L11" s="4"/>
      <c r="M11" s="4"/>
      <c r="N11" s="4"/>
    </row>
    <row r="12" spans="1:17" ht="43" customHeight="1">
      <c r="A12" s="1" t="s">
        <v>85</v>
      </c>
      <c r="B12" s="1" t="s">
        <v>214</v>
      </c>
      <c r="C12" s="51" t="s">
        <v>229</v>
      </c>
      <c r="D12" s="51"/>
      <c r="E12" s="51"/>
      <c r="F12" s="51" t="s">
        <v>117</v>
      </c>
      <c r="G12" s="51"/>
      <c r="H12" s="51"/>
      <c r="I12" s="51" t="s">
        <v>35</v>
      </c>
      <c r="J12" s="51"/>
      <c r="K12" s="51"/>
      <c r="L12" s="51" t="s">
        <v>230</v>
      </c>
      <c r="M12" s="51"/>
      <c r="N12" s="51"/>
    </row>
    <row r="13" spans="1:17">
      <c r="C13" s="5" t="s">
        <v>185</v>
      </c>
      <c r="D13" s="5" t="s">
        <v>186</v>
      </c>
      <c r="E13" s="5" t="s">
        <v>187</v>
      </c>
      <c r="F13" s="5"/>
      <c r="G13" s="5"/>
      <c r="H13" s="5"/>
      <c r="I13" s="5" t="s">
        <v>185</v>
      </c>
      <c r="J13" s="5" t="s">
        <v>186</v>
      </c>
      <c r="K13" s="5" t="s">
        <v>187</v>
      </c>
      <c r="L13" s="5" t="s">
        <v>185</v>
      </c>
      <c r="M13" s="5" t="s">
        <v>186</v>
      </c>
      <c r="N13" s="5" t="s">
        <v>187</v>
      </c>
    </row>
    <row r="15" spans="1:17">
      <c r="A15" s="14" t="s">
        <v>113</v>
      </c>
      <c r="B15" s="15" t="s">
        <v>215</v>
      </c>
      <c r="C15" s="11">
        <v>1.62832</v>
      </c>
      <c r="D15" s="8">
        <v>3.25665</v>
      </c>
      <c r="E15" s="9">
        <v>6.5133000000000001</v>
      </c>
      <c r="F15" s="57">
        <v>500013</v>
      </c>
      <c r="G15" s="55"/>
      <c r="H15" s="56"/>
      <c r="I15" s="10">
        <v>3.4879599999999997E-2</v>
      </c>
      <c r="J15" s="8">
        <v>2.4684399999999999E-2</v>
      </c>
      <c r="K15" s="9">
        <v>1.7461299999999999E-2</v>
      </c>
      <c r="L15" s="10">
        <v>-6.1488000000000003E-3</v>
      </c>
      <c r="M15" s="8">
        <v>-6.1428400000000001E-3</v>
      </c>
      <c r="N15" s="9">
        <v>-6.1405799999999996E-3</v>
      </c>
    </row>
    <row r="16" spans="1:17">
      <c r="A16" s="14" t="s">
        <v>168</v>
      </c>
      <c r="B16" s="15" t="s">
        <v>218</v>
      </c>
      <c r="C16" s="11">
        <v>3.0009000000000001</v>
      </c>
      <c r="D16" s="8">
        <v>6.0018000000000002</v>
      </c>
      <c r="E16" s="9">
        <v>12.0036</v>
      </c>
      <c r="F16" s="57">
        <v>500014</v>
      </c>
      <c r="G16" s="55"/>
      <c r="H16" s="56"/>
      <c r="I16" s="10">
        <v>8.8502700000000004E-3</v>
      </c>
      <c r="J16" s="8">
        <v>6.2553599999999997E-3</v>
      </c>
      <c r="K16" s="9">
        <v>4.4234799999999996E-3</v>
      </c>
      <c r="L16" s="10">
        <v>-2.1176500000000001E-2</v>
      </c>
      <c r="M16" s="8">
        <v>-2.1167700000000001E-2</v>
      </c>
      <c r="N16" s="9">
        <v>-2.11626E-2</v>
      </c>
    </row>
    <row r="17" spans="1:14">
      <c r="A17" s="14" t="s">
        <v>72</v>
      </c>
      <c r="B17" s="15" t="s">
        <v>219</v>
      </c>
      <c r="C17" s="11">
        <v>1.41822</v>
      </c>
      <c r="D17" s="8">
        <v>2.8364400000000001</v>
      </c>
      <c r="E17" s="9">
        <v>5.6728699999999996</v>
      </c>
      <c r="F17" s="54">
        <v>7536290</v>
      </c>
      <c r="G17" s="55"/>
      <c r="H17" s="56"/>
      <c r="I17" s="10">
        <v>5.21164E-2</v>
      </c>
      <c r="J17" s="8">
        <v>3.7419000000000001E-2</v>
      </c>
      <c r="K17" s="9">
        <v>2.6620499999999998E-2</v>
      </c>
      <c r="L17" s="10">
        <v>-4.6075500000000002E-3</v>
      </c>
      <c r="M17" s="8">
        <v>-3.7945100000000001E-3</v>
      </c>
      <c r="N17" s="9">
        <v>-3.7801599999999999E-3</v>
      </c>
    </row>
    <row r="18" spans="1:14">
      <c r="A18" s="14" t="s">
        <v>73</v>
      </c>
      <c r="B18" s="15" t="s">
        <v>220</v>
      </c>
      <c r="C18" s="11">
        <v>0.95065999999999995</v>
      </c>
      <c r="D18" s="8">
        <v>1.9013199999999999</v>
      </c>
      <c r="E18" s="9">
        <v>3.8026399999999998</v>
      </c>
      <c r="F18" s="54">
        <v>7905610</v>
      </c>
      <c r="G18" s="55"/>
      <c r="H18" s="56"/>
      <c r="I18" s="10">
        <v>6.1747000000000003E-2</v>
      </c>
      <c r="J18" s="8">
        <v>4.4751100000000002E-2</v>
      </c>
      <c r="K18" s="9">
        <v>3.2010799999999999E-2</v>
      </c>
      <c r="L18" s="10">
        <v>-2.56953E-3</v>
      </c>
      <c r="M18" s="8">
        <v>-2.5453199999999998E-3</v>
      </c>
      <c r="N18" s="9">
        <v>-2.53038E-3</v>
      </c>
    </row>
    <row r="19" spans="1:14">
      <c r="A19" s="14" t="s">
        <v>206</v>
      </c>
      <c r="B19" s="15" t="s">
        <v>221</v>
      </c>
      <c r="C19" s="11">
        <v>0.29300700000000002</v>
      </c>
      <c r="D19" s="8">
        <v>0.58601300000000001</v>
      </c>
      <c r="E19" s="9">
        <v>1.1720299999999999</v>
      </c>
      <c r="F19" s="54">
        <v>8317750</v>
      </c>
      <c r="G19" s="55"/>
      <c r="H19" s="56"/>
      <c r="I19" s="10">
        <v>9.7429600000000005E-2</v>
      </c>
      <c r="J19" s="8">
        <v>7.4791999999999997E-2</v>
      </c>
      <c r="K19" s="9">
        <v>5.51443E-2</v>
      </c>
      <c r="L19" s="10">
        <v>-7.8768800000000004E-4</v>
      </c>
      <c r="M19" s="8">
        <v>-7.9367100000000002E-4</v>
      </c>
      <c r="N19" s="9">
        <v>-7.8584399999999995E-4</v>
      </c>
    </row>
    <row r="20" spans="1:14" ht="12" customHeight="1">
      <c r="A20" s="14" t="s">
        <v>207</v>
      </c>
      <c r="B20" s="15" t="s">
        <v>188</v>
      </c>
      <c r="C20" s="11">
        <v>0.70426599999999995</v>
      </c>
      <c r="D20" s="8">
        <v>1.4085300000000001</v>
      </c>
      <c r="E20" s="9">
        <v>2.8170700000000002</v>
      </c>
      <c r="F20" s="57">
        <v>500012</v>
      </c>
      <c r="G20" s="55"/>
      <c r="H20" s="56"/>
      <c r="I20" s="10">
        <v>0.12113699999999999</v>
      </c>
      <c r="J20" s="8">
        <v>8.6620500000000003E-2</v>
      </c>
      <c r="K20" s="9">
        <v>6.1520100000000001E-2</v>
      </c>
      <c r="L20" s="10">
        <v>-1.1481799999999999E-3</v>
      </c>
      <c r="M20" s="8">
        <v>-1.14174E-3</v>
      </c>
      <c r="N20" s="9">
        <v>-1.1386300000000001E-3</v>
      </c>
    </row>
    <row r="21" spans="1:14">
      <c r="A21" s="14" t="s">
        <v>208</v>
      </c>
      <c r="B21" s="15" t="s">
        <v>189</v>
      </c>
      <c r="C21" s="11">
        <v>0.472084</v>
      </c>
      <c r="D21" s="8">
        <v>0.94416800000000001</v>
      </c>
      <c r="E21" s="9">
        <v>1.8883399999999999</v>
      </c>
      <c r="F21" s="57">
        <v>500012</v>
      </c>
      <c r="G21" s="55"/>
      <c r="H21" s="56"/>
      <c r="I21" s="10">
        <v>0.145811</v>
      </c>
      <c r="J21" s="8">
        <v>0.104917</v>
      </c>
      <c r="K21" s="9">
        <v>7.4693200000000001E-2</v>
      </c>
      <c r="L21" s="10">
        <v>-7.72564E-4</v>
      </c>
      <c r="M21" s="8">
        <v>-7.6653599999999995E-4</v>
      </c>
      <c r="N21" s="9">
        <v>-7.6345000000000004E-4</v>
      </c>
    </row>
    <row r="22" spans="1:14">
      <c r="A22" s="14" t="s">
        <v>209</v>
      </c>
      <c r="B22" s="15" t="s">
        <v>190</v>
      </c>
      <c r="C22" s="11">
        <v>9.91678E-2</v>
      </c>
      <c r="D22" s="8">
        <v>0.19833600000000001</v>
      </c>
      <c r="E22" s="9">
        <v>0.396671</v>
      </c>
      <c r="F22" s="57">
        <v>500011</v>
      </c>
      <c r="G22" s="55"/>
      <c r="H22" s="56"/>
      <c r="I22" s="10">
        <v>0.27746300000000002</v>
      </c>
      <c r="J22" s="8">
        <v>0.213397</v>
      </c>
      <c r="K22" s="9">
        <v>0.15726899999999999</v>
      </c>
      <c r="L22" s="10">
        <v>-1.63206E-4</v>
      </c>
      <c r="M22" s="8">
        <v>-1.6415200000000001E-4</v>
      </c>
      <c r="N22" s="9">
        <v>-1.6238900000000001E-4</v>
      </c>
    </row>
    <row r="23" spans="1:14">
      <c r="A23" s="14">
        <v>4</v>
      </c>
      <c r="B23" s="15" t="s">
        <v>222</v>
      </c>
      <c r="C23" s="11">
        <v>0.40430100000000002</v>
      </c>
      <c r="D23" s="8">
        <v>0.80860200000000004</v>
      </c>
      <c r="E23" s="9">
        <v>1.6172</v>
      </c>
      <c r="F23" s="54">
        <v>6.2173699999999998</v>
      </c>
      <c r="G23" s="55"/>
      <c r="H23" s="56"/>
      <c r="I23" s="10">
        <v>0.19841700000000001</v>
      </c>
      <c r="J23" s="8">
        <v>0.16340299999999999</v>
      </c>
      <c r="K23" s="9">
        <v>0.12416199999999999</v>
      </c>
      <c r="L23" s="10">
        <v>-2.29056E-4</v>
      </c>
      <c r="M23" s="8">
        <v>-2.8592599999999999E-4</v>
      </c>
      <c r="N23" s="9">
        <v>-3.0624100000000001E-4</v>
      </c>
    </row>
    <row r="24" spans="1:14" s="49" customFormat="1"/>
    <row r="25" spans="1:14" s="49" customFormat="1"/>
    <row r="26" spans="1:14" s="49" customFormat="1"/>
    <row r="27" spans="1:14" s="49" customFormat="1"/>
    <row r="28" spans="1:14" s="13" customFormat="1" ht="30">
      <c r="A28" s="50" t="s">
        <v>170</v>
      </c>
      <c r="B28" s="50"/>
      <c r="C28" s="50"/>
      <c r="D28" s="50"/>
      <c r="E28" s="50"/>
      <c r="F28" s="50"/>
      <c r="G28" s="50"/>
      <c r="H28" s="50"/>
      <c r="I28" s="50"/>
      <c r="J28" s="50"/>
      <c r="K28" s="50"/>
      <c r="L28" s="50"/>
      <c r="M28" s="50"/>
      <c r="N28" s="50"/>
    </row>
    <row r="29" spans="1:14" s="49" customFormat="1" ht="43" customHeight="1">
      <c r="A29" s="48" t="s">
        <v>85</v>
      </c>
      <c r="B29" s="48" t="s">
        <v>214</v>
      </c>
      <c r="C29" s="51" t="s">
        <v>229</v>
      </c>
      <c r="D29" s="51"/>
      <c r="E29" s="51"/>
      <c r="F29" s="51" t="s">
        <v>117</v>
      </c>
      <c r="G29" s="51"/>
      <c r="H29" s="51"/>
      <c r="I29" s="51" t="s">
        <v>35</v>
      </c>
      <c r="J29" s="51"/>
      <c r="K29" s="51"/>
      <c r="L29" s="51" t="s">
        <v>230</v>
      </c>
      <c r="M29" s="51"/>
      <c r="N29" s="51"/>
    </row>
    <row r="30" spans="1:14" s="49" customFormat="1">
      <c r="C30" s="5" t="s">
        <v>185</v>
      </c>
      <c r="D30" s="5" t="s">
        <v>186</v>
      </c>
      <c r="E30" s="5" t="s">
        <v>187</v>
      </c>
      <c r="F30" s="21"/>
      <c r="G30" s="22"/>
      <c r="H30" s="22"/>
      <c r="I30" s="5" t="s">
        <v>185</v>
      </c>
      <c r="J30" s="5" t="s">
        <v>186</v>
      </c>
      <c r="K30" s="5" t="s">
        <v>187</v>
      </c>
      <c r="L30" s="5" t="s">
        <v>185</v>
      </c>
      <c r="M30" s="5" t="s">
        <v>186</v>
      </c>
      <c r="N30" s="5" t="s">
        <v>187</v>
      </c>
    </row>
    <row r="31" spans="1:14" s="49" customFormat="1">
      <c r="F31" s="7"/>
      <c r="G31" s="7"/>
      <c r="H31" s="7"/>
    </row>
    <row r="32" spans="1:14">
      <c r="A32" s="14" t="s">
        <v>210</v>
      </c>
      <c r="B32" s="15" t="s">
        <v>223</v>
      </c>
      <c r="C32" s="11">
        <v>1.05064</v>
      </c>
      <c r="D32" s="8">
        <v>2.10128</v>
      </c>
      <c r="E32" s="9">
        <v>4.2025699999999997</v>
      </c>
      <c r="F32" s="57">
        <v>500012</v>
      </c>
      <c r="G32" s="55"/>
      <c r="H32" s="56"/>
      <c r="I32" s="10">
        <v>5.1804700000000002E-2</v>
      </c>
      <c r="J32" s="8">
        <v>3.6711899999999999E-2</v>
      </c>
      <c r="K32" s="9">
        <v>2.5982399999999999E-2</v>
      </c>
      <c r="L32" s="10">
        <v>-3.2833099999999998E-3</v>
      </c>
      <c r="M32" s="8">
        <v>-3.2768300000000001E-3</v>
      </c>
      <c r="N32" s="9">
        <v>-3.2741699999999999E-3</v>
      </c>
    </row>
    <row r="33" spans="1:32">
      <c r="A33" s="14" t="s">
        <v>211</v>
      </c>
      <c r="B33" s="15" t="s">
        <v>224</v>
      </c>
      <c r="C33" s="11"/>
      <c r="D33" s="8"/>
      <c r="E33" s="9"/>
      <c r="F33" s="57">
        <v>500009</v>
      </c>
      <c r="G33" s="55"/>
      <c r="H33" s="56"/>
      <c r="I33" s="10"/>
      <c r="J33" s="8"/>
      <c r="K33" s="9"/>
      <c r="L33" s="10"/>
      <c r="M33" s="8"/>
      <c r="N33" s="9"/>
    </row>
    <row r="34" spans="1:32">
      <c r="A34" s="14" t="s">
        <v>249</v>
      </c>
      <c r="B34" s="15" t="s">
        <v>154</v>
      </c>
      <c r="C34" s="11">
        <v>2.2919499999999999</v>
      </c>
      <c r="D34" s="8">
        <v>4.5838900000000002</v>
      </c>
      <c r="E34" s="9">
        <v>9.1677800000000005</v>
      </c>
      <c r="F34" s="57">
        <v>500013</v>
      </c>
      <c r="G34" s="55"/>
      <c r="H34" s="56"/>
      <c r="I34" s="10">
        <v>3.6481600000000003E-2</v>
      </c>
      <c r="J34" s="8">
        <v>2.58158E-2</v>
      </c>
      <c r="K34" s="9">
        <v>1.8255899999999999E-2</v>
      </c>
      <c r="L34" s="10">
        <v>-7.3493200000000003E-3</v>
      </c>
      <c r="M34" s="8">
        <v>-7.2208100000000002E-3</v>
      </c>
      <c r="N34" s="9">
        <v>-7.2183799999999999E-3</v>
      </c>
    </row>
    <row r="35" spans="1:32">
      <c r="A35" s="14" t="s">
        <v>212</v>
      </c>
      <c r="B35" s="15" t="s">
        <v>225</v>
      </c>
      <c r="C35" s="11">
        <v>0.40214499999999997</v>
      </c>
      <c r="D35" s="8">
        <v>0.80429099999999998</v>
      </c>
      <c r="E35" s="9">
        <v>1.6085799999999999</v>
      </c>
      <c r="F35" s="54">
        <v>7770830</v>
      </c>
      <c r="G35" s="55"/>
      <c r="H35" s="56"/>
      <c r="I35" s="10">
        <v>7.5360700000000003E-2</v>
      </c>
      <c r="J35" s="8">
        <v>5.5828599999999999E-2</v>
      </c>
      <c r="K35" s="9">
        <v>4.0511999999999999E-2</v>
      </c>
      <c r="L35" s="10">
        <v>-1.28108E-3</v>
      </c>
      <c r="M35" s="8">
        <v>-1.27093E-3</v>
      </c>
      <c r="N35" s="9">
        <v>-1.2592199999999999E-3</v>
      </c>
    </row>
    <row r="36" spans="1:32">
      <c r="A36" s="14" t="s">
        <v>213</v>
      </c>
      <c r="B36" s="15" t="s">
        <v>83</v>
      </c>
      <c r="C36" s="11"/>
      <c r="D36" s="8"/>
      <c r="E36" s="9"/>
      <c r="F36" s="54">
        <v>4915070</v>
      </c>
      <c r="G36" s="55"/>
      <c r="H36" s="56"/>
      <c r="I36" s="10"/>
      <c r="J36" s="8"/>
      <c r="K36" s="9"/>
      <c r="L36" s="10"/>
      <c r="M36" s="8"/>
      <c r="N36" s="9"/>
    </row>
    <row r="37" spans="1:32">
      <c r="A37" s="14" t="s">
        <v>251</v>
      </c>
      <c r="B37" s="15" t="s">
        <v>252</v>
      </c>
      <c r="C37" s="11"/>
      <c r="D37" s="8"/>
      <c r="E37" s="9"/>
      <c r="F37" s="54">
        <v>1179380</v>
      </c>
      <c r="G37" s="55"/>
      <c r="H37" s="56"/>
      <c r="I37" s="10"/>
      <c r="J37" s="8"/>
      <c r="K37" s="9"/>
      <c r="L37" s="10"/>
      <c r="M37" s="8"/>
      <c r="N37" s="9"/>
    </row>
    <row r="38" spans="1:32">
      <c r="A38" s="6"/>
      <c r="B38" s="6"/>
    </row>
    <row r="41" spans="1:32" s="13" customFormat="1" ht="30">
      <c r="A41" s="50" t="s">
        <v>87</v>
      </c>
      <c r="B41" s="50"/>
      <c r="C41" s="50"/>
      <c r="D41" s="50"/>
      <c r="E41" s="50"/>
      <c r="F41" s="50"/>
      <c r="G41" s="50"/>
      <c r="H41" s="50"/>
      <c r="I41" s="50"/>
      <c r="J41" s="50"/>
      <c r="K41" s="50"/>
      <c r="L41" s="50"/>
      <c r="M41" s="50"/>
      <c r="N41" s="50"/>
      <c r="O41" s="50"/>
      <c r="P41" s="50"/>
      <c r="Q41" s="50"/>
    </row>
    <row r="43" spans="1:32" ht="55" customHeight="1">
      <c r="A43" s="1" t="s">
        <v>85</v>
      </c>
      <c r="B43" s="1" t="s">
        <v>214</v>
      </c>
      <c r="C43" s="51" t="s">
        <v>105</v>
      </c>
      <c r="D43" s="51"/>
      <c r="E43" s="51"/>
      <c r="F43" s="51" t="s">
        <v>62</v>
      </c>
      <c r="G43" s="51"/>
      <c r="H43" s="51"/>
      <c r="I43" s="51" t="s">
        <v>9</v>
      </c>
      <c r="J43" s="51"/>
      <c r="K43" s="51"/>
      <c r="L43" s="51" t="s">
        <v>10</v>
      </c>
      <c r="M43" s="51"/>
      <c r="N43" s="51"/>
      <c r="O43" s="51" t="s">
        <v>166</v>
      </c>
      <c r="P43" s="51"/>
      <c r="Q43" s="51"/>
      <c r="R43" s="51" t="s">
        <v>167</v>
      </c>
      <c r="S43" s="51"/>
      <c r="T43" s="51"/>
      <c r="U43" s="51" t="s">
        <v>130</v>
      </c>
      <c r="V43" s="51"/>
      <c r="W43" s="51"/>
      <c r="X43" s="51" t="s">
        <v>131</v>
      </c>
      <c r="Y43" s="51"/>
      <c r="Z43" s="51"/>
      <c r="AA43" s="51" t="s">
        <v>132</v>
      </c>
      <c r="AB43" s="51"/>
      <c r="AC43" s="51"/>
      <c r="AD43" s="51" t="s">
        <v>145</v>
      </c>
      <c r="AE43" s="51"/>
      <c r="AF43" s="51"/>
    </row>
    <row r="44" spans="1:32">
      <c r="C44" s="5" t="s">
        <v>185</v>
      </c>
      <c r="D44" s="5" t="s">
        <v>186</v>
      </c>
      <c r="E44" s="5" t="s">
        <v>187</v>
      </c>
      <c r="F44" s="5" t="s">
        <v>185</v>
      </c>
      <c r="G44" s="5" t="s">
        <v>186</v>
      </c>
      <c r="H44" s="5" t="s">
        <v>187</v>
      </c>
      <c r="I44" s="5" t="s">
        <v>185</v>
      </c>
      <c r="J44" s="5" t="s">
        <v>186</v>
      </c>
      <c r="K44" s="5" t="s">
        <v>187</v>
      </c>
      <c r="L44" s="5" t="s">
        <v>185</v>
      </c>
      <c r="M44" s="5" t="s">
        <v>186</v>
      </c>
      <c r="N44" s="5" t="s">
        <v>187</v>
      </c>
      <c r="O44" s="53"/>
      <c r="P44" s="53"/>
      <c r="Q44" s="53"/>
      <c r="R44" s="53"/>
      <c r="S44" s="53"/>
      <c r="T44" s="53"/>
      <c r="U44" s="5" t="s">
        <v>185</v>
      </c>
      <c r="V44" s="5" t="s">
        <v>186</v>
      </c>
      <c r="W44" s="5" t="s">
        <v>187</v>
      </c>
      <c r="X44" s="5" t="s">
        <v>185</v>
      </c>
      <c r="Y44" s="5" t="s">
        <v>186</v>
      </c>
      <c r="Z44" s="5" t="s">
        <v>187</v>
      </c>
      <c r="AA44" s="5" t="s">
        <v>185</v>
      </c>
      <c r="AB44" s="5" t="s">
        <v>186</v>
      </c>
      <c r="AC44" s="5" t="s">
        <v>187</v>
      </c>
      <c r="AD44" s="5" t="s">
        <v>185</v>
      </c>
      <c r="AE44" s="5" t="s">
        <v>186</v>
      </c>
      <c r="AF44" s="5" t="s">
        <v>187</v>
      </c>
    </row>
    <row r="45" spans="1:32">
      <c r="I45" s="40"/>
      <c r="J45" s="40"/>
      <c r="K45" s="40"/>
      <c r="L45" s="40"/>
      <c r="M45" s="40"/>
      <c r="N45" s="40"/>
      <c r="O45" s="52"/>
      <c r="P45" s="52"/>
      <c r="Q45" s="52"/>
      <c r="R45" s="52"/>
      <c r="S45" s="52"/>
      <c r="T45" s="52"/>
    </row>
    <row r="46" spans="1:32">
      <c r="A46" s="14" t="s">
        <v>84</v>
      </c>
      <c r="B46" s="15" t="s">
        <v>216</v>
      </c>
      <c r="C46" s="11">
        <v>0.58196400000000004</v>
      </c>
      <c r="D46" s="8">
        <v>1.1639299999999999</v>
      </c>
      <c r="E46" s="9">
        <v>2.3278500000000002</v>
      </c>
      <c r="F46" s="11">
        <v>8.3137599999999999E-3</v>
      </c>
      <c r="G46" s="8">
        <v>1.66275E-2</v>
      </c>
      <c r="H46" s="9">
        <v>3.3255100000000003E-2</v>
      </c>
      <c r="I46" s="11">
        <v>0.37399399999999999</v>
      </c>
      <c r="J46" s="8">
        <v>0.74798799999999999</v>
      </c>
      <c r="K46" s="9">
        <v>1.4959800000000001</v>
      </c>
      <c r="L46" s="11">
        <v>1.2341800000000001</v>
      </c>
      <c r="M46" s="8">
        <v>2.4683600000000001</v>
      </c>
      <c r="N46" s="9">
        <v>4.9367200000000002</v>
      </c>
      <c r="O46" s="54">
        <v>1564670</v>
      </c>
      <c r="P46" s="55"/>
      <c r="Q46" s="56"/>
      <c r="R46" s="54">
        <v>1933890</v>
      </c>
      <c r="S46" s="55"/>
      <c r="T46" s="56"/>
      <c r="U46" s="10"/>
      <c r="V46" s="8"/>
      <c r="W46" s="9"/>
      <c r="X46" s="10"/>
      <c r="Y46" s="8"/>
      <c r="Z46" s="9"/>
      <c r="AA46" s="10">
        <v>0.74135799999999996</v>
      </c>
      <c r="AB46" s="8">
        <v>0.86876100000000001</v>
      </c>
      <c r="AC46" s="9">
        <v>0.93389299999999997</v>
      </c>
      <c r="AD46" s="10"/>
      <c r="AE46" s="8"/>
      <c r="AF46" s="9"/>
    </row>
    <row r="47" spans="1:32">
      <c r="A47" s="14" t="s">
        <v>217</v>
      </c>
      <c r="B47" s="15" t="s">
        <v>179</v>
      </c>
      <c r="C47" s="11"/>
      <c r="D47" s="8"/>
      <c r="E47" s="9"/>
      <c r="F47" s="11"/>
      <c r="G47" s="8"/>
      <c r="H47" s="9"/>
      <c r="I47" s="11"/>
      <c r="J47" s="8"/>
      <c r="K47" s="9"/>
      <c r="L47" s="11"/>
      <c r="M47" s="8"/>
      <c r="N47" s="9"/>
      <c r="O47" s="57"/>
      <c r="P47" s="55"/>
      <c r="Q47" s="56"/>
      <c r="R47" s="57"/>
      <c r="S47" s="55"/>
      <c r="T47" s="56"/>
      <c r="U47" s="10"/>
      <c r="V47" s="8"/>
      <c r="W47" s="9"/>
      <c r="X47" s="10"/>
      <c r="Y47" s="8"/>
      <c r="Z47" s="9"/>
      <c r="AA47" s="10">
        <v>0.67174100000000003</v>
      </c>
      <c r="AB47" s="8">
        <v>0.832758</v>
      </c>
      <c r="AC47" s="9">
        <v>0.91558499999999998</v>
      </c>
      <c r="AD47" s="10"/>
      <c r="AE47" s="8"/>
      <c r="AF47" s="9"/>
    </row>
    <row r="48" spans="1:32">
      <c r="A48" s="14" t="s">
        <v>180</v>
      </c>
      <c r="B48" s="15" t="s">
        <v>181</v>
      </c>
      <c r="C48" s="11"/>
      <c r="D48" s="8"/>
      <c r="E48" s="9"/>
      <c r="F48" s="11"/>
      <c r="G48" s="8"/>
      <c r="H48" s="9"/>
      <c r="I48" s="11"/>
      <c r="J48" s="8"/>
      <c r="K48" s="9"/>
      <c r="L48" s="11"/>
      <c r="M48" s="8"/>
      <c r="N48" s="9"/>
      <c r="O48" s="57"/>
      <c r="P48" s="55"/>
      <c r="Q48" s="56"/>
      <c r="R48" s="57"/>
      <c r="S48" s="55"/>
      <c r="T48" s="56"/>
      <c r="U48" s="10"/>
      <c r="V48" s="8"/>
      <c r="W48" s="9"/>
      <c r="X48" s="10"/>
      <c r="Y48" s="8"/>
      <c r="Z48" s="9"/>
      <c r="AA48" s="10">
        <v>0.57814399999999999</v>
      </c>
      <c r="AB48" s="8">
        <v>0.78387799999999996</v>
      </c>
      <c r="AC48" s="9">
        <v>0.89060600000000001</v>
      </c>
      <c r="AD48" s="10"/>
      <c r="AE48" s="8"/>
      <c r="AF48" s="9"/>
    </row>
    <row r="49" spans="1:32">
      <c r="A49" s="14" t="s">
        <v>182</v>
      </c>
      <c r="B49" s="15" t="s">
        <v>183</v>
      </c>
      <c r="C49" s="11">
        <v>1.12283</v>
      </c>
      <c r="D49" s="8">
        <v>2.2456499999999999</v>
      </c>
      <c r="E49" s="9">
        <v>4.4912999999999998</v>
      </c>
      <c r="F49" s="11">
        <v>1.24758E-2</v>
      </c>
      <c r="G49" s="8">
        <v>2.49517E-2</v>
      </c>
      <c r="H49" s="9">
        <v>4.9903400000000001E-2</v>
      </c>
      <c r="I49" s="11">
        <v>0.18587699999999999</v>
      </c>
      <c r="J49" s="8">
        <v>0.371753</v>
      </c>
      <c r="K49" s="9">
        <v>0.74350700000000003</v>
      </c>
      <c r="L49" s="11">
        <v>1.8401799999999999</v>
      </c>
      <c r="M49" s="8">
        <v>3.6803599999999999</v>
      </c>
      <c r="N49" s="9">
        <v>7.3607199999999997</v>
      </c>
      <c r="O49" s="54">
        <v>938727</v>
      </c>
      <c r="P49" s="55"/>
      <c r="Q49" s="56"/>
      <c r="R49" s="54">
        <v>1326300</v>
      </c>
      <c r="S49" s="55"/>
      <c r="T49" s="56"/>
      <c r="U49" s="10"/>
      <c r="V49" s="8"/>
      <c r="W49" s="9"/>
      <c r="X49" s="10"/>
      <c r="Y49" s="8"/>
      <c r="Z49" s="9"/>
      <c r="AA49" s="10">
        <v>0.84901199999999999</v>
      </c>
      <c r="AB49" s="8">
        <v>0.92380899999999999</v>
      </c>
      <c r="AC49" s="9">
        <v>0.96172899999999995</v>
      </c>
      <c r="AD49" s="10"/>
      <c r="AE49" s="8"/>
      <c r="AF49" s="9"/>
    </row>
    <row r="50" spans="1:32">
      <c r="A50" s="14" t="s">
        <v>184</v>
      </c>
      <c r="B50" s="15" t="s">
        <v>235</v>
      </c>
      <c r="C50" s="11"/>
      <c r="D50" s="8"/>
      <c r="E50" s="9"/>
      <c r="F50" s="11"/>
      <c r="G50" s="8"/>
      <c r="H50" s="9"/>
      <c r="I50" s="11"/>
      <c r="J50" s="8"/>
      <c r="K50" s="9"/>
      <c r="L50" s="11"/>
      <c r="M50" s="8"/>
      <c r="N50" s="9"/>
      <c r="O50" s="57"/>
      <c r="P50" s="55"/>
      <c r="Q50" s="56"/>
      <c r="R50" s="57"/>
      <c r="S50" s="55"/>
      <c r="T50" s="56"/>
      <c r="U50" s="10"/>
      <c r="V50" s="8"/>
      <c r="W50" s="9"/>
      <c r="X50" s="10"/>
      <c r="Y50" s="8"/>
      <c r="Z50" s="9"/>
      <c r="AA50" s="10">
        <v>0.80778399999999995</v>
      </c>
      <c r="AB50" s="8">
        <v>0.902756</v>
      </c>
      <c r="AC50" s="9">
        <v>0.95109100000000002</v>
      </c>
      <c r="AD50" s="10"/>
      <c r="AE50" s="8"/>
      <c r="AF50" s="9"/>
    </row>
    <row r="51" spans="1:32">
      <c r="A51" s="14" t="s">
        <v>236</v>
      </c>
      <c r="B51" s="15" t="s">
        <v>237</v>
      </c>
      <c r="C51" s="11"/>
      <c r="D51" s="8"/>
      <c r="E51" s="9"/>
      <c r="F51" s="11"/>
      <c r="G51" s="8"/>
      <c r="H51" s="9"/>
      <c r="I51" s="11"/>
      <c r="J51" s="8"/>
      <c r="K51" s="9"/>
      <c r="L51" s="11"/>
      <c r="M51" s="8"/>
      <c r="N51" s="9"/>
      <c r="O51" s="57"/>
      <c r="P51" s="55"/>
      <c r="Q51" s="56"/>
      <c r="R51" s="57"/>
      <c r="S51" s="55"/>
      <c r="T51" s="56"/>
      <c r="U51" s="10"/>
      <c r="V51" s="8"/>
      <c r="W51" s="9"/>
      <c r="X51" s="10"/>
      <c r="Y51" s="8"/>
      <c r="Z51" s="9"/>
      <c r="AA51" s="10">
        <v>0.75194899999999998</v>
      </c>
      <c r="AB51" s="8">
        <v>0.87406799999999996</v>
      </c>
      <c r="AC51" s="9">
        <v>0.93655100000000002</v>
      </c>
      <c r="AD51" s="10"/>
      <c r="AE51" s="8"/>
      <c r="AF51" s="9"/>
    </row>
    <row r="52" spans="1:32">
      <c r="A52" s="14" t="s">
        <v>238</v>
      </c>
      <c r="B52" s="15" t="s">
        <v>239</v>
      </c>
      <c r="C52" s="11">
        <v>1.12283</v>
      </c>
      <c r="D52" s="8">
        <v>2.2456499999999999</v>
      </c>
      <c r="E52" s="9">
        <v>4.4912999999999998</v>
      </c>
      <c r="F52" s="11">
        <v>0.49903399999999998</v>
      </c>
      <c r="G52" s="8">
        <v>0.99806700000000004</v>
      </c>
      <c r="H52" s="9">
        <v>1.99613</v>
      </c>
      <c r="I52" s="11">
        <v>0.13630999999999999</v>
      </c>
      <c r="J52" s="8">
        <v>0.272619</v>
      </c>
      <c r="K52" s="9">
        <v>0.545238</v>
      </c>
      <c r="L52" s="11">
        <v>0.81785799999999997</v>
      </c>
      <c r="M52" s="8">
        <v>1.6357200000000001</v>
      </c>
      <c r="N52" s="9">
        <v>3.2714300000000001</v>
      </c>
      <c r="O52" s="54">
        <v>904110</v>
      </c>
      <c r="P52" s="55"/>
      <c r="Q52" s="56"/>
      <c r="R52" s="54">
        <v>947387</v>
      </c>
      <c r="S52" s="55"/>
      <c r="T52" s="56"/>
      <c r="U52" s="10"/>
      <c r="V52" s="8"/>
      <c r="W52" s="9"/>
      <c r="X52" s="10"/>
      <c r="Y52" s="8"/>
      <c r="Z52" s="9"/>
      <c r="AA52" s="10">
        <v>0.86218600000000001</v>
      </c>
      <c r="AB52" s="8">
        <v>0.93095300000000003</v>
      </c>
      <c r="AC52" s="9">
        <v>0.96544200000000002</v>
      </c>
      <c r="AD52" s="10"/>
      <c r="AE52" s="8"/>
      <c r="AF52" s="9"/>
    </row>
    <row r="53" spans="1:32">
      <c r="A53" s="14" t="s">
        <v>240</v>
      </c>
      <c r="B53" s="15" t="s">
        <v>257</v>
      </c>
      <c r="C53" s="11"/>
      <c r="D53" s="8"/>
      <c r="E53" s="9"/>
      <c r="F53" s="11"/>
      <c r="G53" s="8"/>
      <c r="H53" s="9"/>
      <c r="I53" s="11"/>
      <c r="J53" s="8"/>
      <c r="K53" s="9"/>
      <c r="L53" s="11"/>
      <c r="M53" s="8"/>
      <c r="N53" s="9"/>
      <c r="O53" s="57"/>
      <c r="P53" s="55"/>
      <c r="Q53" s="56"/>
      <c r="R53" s="57"/>
      <c r="S53" s="55"/>
      <c r="T53" s="56"/>
      <c r="U53" s="10"/>
      <c r="V53" s="8"/>
      <c r="W53" s="9"/>
      <c r="X53" s="10"/>
      <c r="Y53" s="8"/>
      <c r="Z53" s="9"/>
      <c r="AA53" s="10">
        <v>0.82385200000000003</v>
      </c>
      <c r="AB53" s="8">
        <v>0.91169800000000001</v>
      </c>
      <c r="AC53" s="9">
        <v>0.95579199999999997</v>
      </c>
      <c r="AD53" s="10"/>
      <c r="AE53" s="8"/>
      <c r="AF53" s="9"/>
    </row>
    <row r="54" spans="1:32">
      <c r="A54" s="14" t="s">
        <v>258</v>
      </c>
      <c r="B54" s="15" t="s">
        <v>129</v>
      </c>
      <c r="C54" s="11"/>
      <c r="D54" s="8"/>
      <c r="E54" s="9"/>
      <c r="F54" s="11"/>
      <c r="G54" s="8"/>
      <c r="H54" s="9"/>
      <c r="I54" s="11"/>
      <c r="J54" s="8"/>
      <c r="K54" s="9"/>
      <c r="L54" s="11"/>
      <c r="M54" s="8"/>
      <c r="N54" s="9"/>
      <c r="O54" s="57"/>
      <c r="P54" s="55"/>
      <c r="Q54" s="56"/>
      <c r="R54" s="57"/>
      <c r="S54" s="55"/>
      <c r="T54" s="56"/>
      <c r="U54" s="10"/>
      <c r="V54" s="8"/>
      <c r="W54" s="9"/>
      <c r="X54" s="10"/>
      <c r="Y54" s="8"/>
      <c r="Z54" s="9"/>
      <c r="AA54" s="10">
        <v>0.77143499999999998</v>
      </c>
      <c r="AB54" s="8">
        <v>0.88533300000000004</v>
      </c>
      <c r="AC54" s="9">
        <v>0.94257000000000002</v>
      </c>
      <c r="AD54" s="10"/>
      <c r="AE54" s="8"/>
      <c r="AF54" s="9"/>
    </row>
    <row r="55" spans="1:32" s="49" customFormat="1"/>
    <row r="56" spans="1:32" s="13" customFormat="1" ht="30">
      <c r="A56" s="50" t="s">
        <v>171</v>
      </c>
      <c r="B56" s="50"/>
      <c r="C56" s="50"/>
      <c r="D56" s="50"/>
      <c r="E56" s="50"/>
      <c r="F56" s="50"/>
      <c r="G56" s="50"/>
      <c r="H56" s="50"/>
      <c r="I56" s="50"/>
      <c r="J56" s="50"/>
      <c r="K56" s="50"/>
      <c r="L56" s="50"/>
      <c r="M56" s="50"/>
      <c r="N56" s="50"/>
    </row>
    <row r="57" spans="1:32" s="49" customFormat="1"/>
    <row r="58" spans="1:32" s="49" customFormat="1" ht="43" customHeight="1">
      <c r="A58" s="48" t="s">
        <v>85</v>
      </c>
      <c r="B58" s="48" t="s">
        <v>214</v>
      </c>
      <c r="C58" s="51" t="s">
        <v>229</v>
      </c>
      <c r="D58" s="51"/>
      <c r="E58" s="51"/>
      <c r="F58" s="51" t="s">
        <v>117</v>
      </c>
      <c r="G58" s="51"/>
      <c r="H58" s="51"/>
      <c r="I58" s="51" t="s">
        <v>35</v>
      </c>
      <c r="J58" s="51"/>
      <c r="K58" s="51"/>
      <c r="L58" s="51" t="s">
        <v>230</v>
      </c>
      <c r="M58" s="51"/>
      <c r="N58" s="51"/>
    </row>
    <row r="59" spans="1:32" s="49" customFormat="1">
      <c r="C59" s="5" t="s">
        <v>185</v>
      </c>
      <c r="D59" s="5" t="s">
        <v>186</v>
      </c>
      <c r="E59" s="5" t="s">
        <v>187</v>
      </c>
      <c r="F59" s="21"/>
      <c r="G59" s="22"/>
      <c r="H59" s="22"/>
      <c r="I59" s="5" t="s">
        <v>185</v>
      </c>
      <c r="J59" s="5" t="s">
        <v>186</v>
      </c>
      <c r="K59" s="5" t="s">
        <v>187</v>
      </c>
      <c r="L59" s="5" t="s">
        <v>185</v>
      </c>
      <c r="M59" s="5" t="s">
        <v>186</v>
      </c>
      <c r="N59" s="5" t="s">
        <v>187</v>
      </c>
    </row>
    <row r="60" spans="1:32" s="49" customFormat="1">
      <c r="F60" s="7"/>
      <c r="G60" s="7"/>
      <c r="H60" s="7"/>
    </row>
    <row r="61" spans="1:32" s="49" customFormat="1">
      <c r="A61" s="14" t="s">
        <v>66</v>
      </c>
      <c r="B61" s="15" t="s">
        <v>67</v>
      </c>
      <c r="C61" s="11"/>
      <c r="D61" s="8"/>
      <c r="E61" s="9"/>
      <c r="F61" s="54">
        <v>7899420</v>
      </c>
      <c r="G61" s="55"/>
      <c r="H61" s="56"/>
      <c r="I61" s="10"/>
      <c r="J61" s="8"/>
      <c r="K61" s="9"/>
      <c r="L61" s="10"/>
      <c r="M61" s="8"/>
      <c r="N61" s="9"/>
    </row>
    <row r="62" spans="1:32" s="49" customFormat="1">
      <c r="A62" s="14" t="s">
        <v>68</v>
      </c>
      <c r="B62" s="15" t="s">
        <v>5</v>
      </c>
      <c r="C62" s="11"/>
      <c r="D62" s="8"/>
      <c r="E62" s="9"/>
      <c r="F62" s="54">
        <v>2500680</v>
      </c>
      <c r="G62" s="55"/>
      <c r="H62" s="56"/>
      <c r="I62" s="10"/>
      <c r="J62" s="8"/>
      <c r="K62" s="9"/>
      <c r="L62" s="10"/>
      <c r="M62" s="8"/>
      <c r="N62" s="9"/>
    </row>
    <row r="63" spans="1:32" s="49" customFormat="1">
      <c r="A63" s="14" t="s">
        <v>149</v>
      </c>
      <c r="B63" s="15" t="s">
        <v>26</v>
      </c>
      <c r="C63" s="11"/>
      <c r="D63" s="8"/>
      <c r="E63" s="9"/>
      <c r="F63" s="54">
        <v>1970350</v>
      </c>
      <c r="G63" s="55"/>
      <c r="H63" s="56"/>
      <c r="I63" s="10"/>
      <c r="J63" s="8"/>
      <c r="K63" s="9"/>
      <c r="L63" s="10"/>
      <c r="M63" s="8"/>
      <c r="N63" s="9"/>
    </row>
  </sheetData>
  <sheetCalcPr fullCalcOnLoad="1"/>
  <mergeCells count="72">
    <mergeCell ref="F61:H61"/>
    <mergeCell ref="F62:H62"/>
    <mergeCell ref="F63:H63"/>
    <mergeCell ref="A56:N56"/>
    <mergeCell ref="C58:E58"/>
    <mergeCell ref="F58:H58"/>
    <mergeCell ref="I58:K58"/>
    <mergeCell ref="L58:N58"/>
    <mergeCell ref="A28:N28"/>
    <mergeCell ref="C29:E29"/>
    <mergeCell ref="F29:H29"/>
    <mergeCell ref="I29:K29"/>
    <mergeCell ref="L29:N29"/>
    <mergeCell ref="O54:Q54"/>
    <mergeCell ref="O48:Q48"/>
    <mergeCell ref="O49:Q49"/>
    <mergeCell ref="O50:Q50"/>
    <mergeCell ref="O51:Q51"/>
    <mergeCell ref="O52:Q52"/>
    <mergeCell ref="O53:Q53"/>
    <mergeCell ref="O47:Q47"/>
    <mergeCell ref="F19:H19"/>
    <mergeCell ref="F20:H20"/>
    <mergeCell ref="F21:H21"/>
    <mergeCell ref="F22:H22"/>
    <mergeCell ref="F23:H23"/>
    <mergeCell ref="F32:H32"/>
    <mergeCell ref="F33:H33"/>
    <mergeCell ref="F35:H35"/>
    <mergeCell ref="F36:H36"/>
    <mergeCell ref="O46:Q46"/>
    <mergeCell ref="F34:H34"/>
    <mergeCell ref="F37:H37"/>
    <mergeCell ref="F43:H43"/>
    <mergeCell ref="O44:Q44"/>
    <mergeCell ref="O45:Q45"/>
    <mergeCell ref="AD43:AF43"/>
    <mergeCell ref="A10:N10"/>
    <mergeCell ref="C12:E12"/>
    <mergeCell ref="F12:H12"/>
    <mergeCell ref="I12:K12"/>
    <mergeCell ref="L12:N12"/>
    <mergeCell ref="A41:Q41"/>
    <mergeCell ref="F15:H15"/>
    <mergeCell ref="F16:H16"/>
    <mergeCell ref="F17:H17"/>
    <mergeCell ref="F18:H18"/>
    <mergeCell ref="C43:E43"/>
    <mergeCell ref="O43:Q43"/>
    <mergeCell ref="U43:W43"/>
    <mergeCell ref="X43:Z43"/>
    <mergeCell ref="AA43:AC43"/>
    <mergeCell ref="A8:C8"/>
    <mergeCell ref="A1:Q1"/>
    <mergeCell ref="A3:F3"/>
    <mergeCell ref="A5:C5"/>
    <mergeCell ref="A6:C6"/>
    <mergeCell ref="A7:C7"/>
    <mergeCell ref="R43:T43"/>
    <mergeCell ref="R44:T44"/>
    <mergeCell ref="R45:T45"/>
    <mergeCell ref="I43:K43"/>
    <mergeCell ref="L43:N43"/>
    <mergeCell ref="R51:T51"/>
    <mergeCell ref="R52:T52"/>
    <mergeCell ref="R53:T53"/>
    <mergeCell ref="R54:T54"/>
    <mergeCell ref="R46:T46"/>
    <mergeCell ref="R47:T47"/>
    <mergeCell ref="R48:T48"/>
    <mergeCell ref="R49:T49"/>
    <mergeCell ref="R50:T50"/>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42"/>
  <sheetViews>
    <sheetView workbookViewId="0">
      <selection activeCell="K13" sqref="K13"/>
    </sheetView>
  </sheetViews>
  <sheetFormatPr baseColWidth="10" defaultRowHeight="13"/>
  <cols>
    <col min="1" max="1" width="15.28515625" customWidth="1"/>
    <col min="2" max="2" width="36.28515625" customWidth="1"/>
    <col min="3" max="3" width="11.140625" customWidth="1"/>
    <col min="5" max="5" width="12.42578125" customWidth="1"/>
    <col min="8" max="8" width="7.85546875" customWidth="1"/>
  </cols>
  <sheetData>
    <row r="1" spans="1:17" ht="35">
      <c r="A1" s="60" t="s">
        <v>125</v>
      </c>
      <c r="B1" s="60"/>
      <c r="C1" s="60"/>
      <c r="D1" s="60"/>
      <c r="E1" s="60"/>
      <c r="F1" s="60"/>
      <c r="G1" s="60"/>
      <c r="H1" s="60"/>
      <c r="I1" s="60"/>
      <c r="J1" s="60"/>
      <c r="K1" s="60"/>
      <c r="L1" s="60"/>
      <c r="M1" s="60"/>
      <c r="N1" s="60"/>
      <c r="O1" s="60"/>
      <c r="P1" s="60"/>
      <c r="Q1" s="60"/>
    </row>
    <row r="2" spans="1:17" ht="30">
      <c r="A2" s="2"/>
      <c r="B2" s="2"/>
      <c r="C2" s="2"/>
      <c r="D2" s="2"/>
      <c r="E2" s="2"/>
      <c r="F2" s="2"/>
      <c r="G2" s="2"/>
      <c r="H2" s="2"/>
      <c r="I2" s="2"/>
      <c r="J2" s="2"/>
      <c r="K2" s="2"/>
      <c r="L2" s="2"/>
      <c r="M2" s="2"/>
      <c r="N2" s="2"/>
    </row>
    <row r="3" spans="1:17" s="3" customFormat="1">
      <c r="A3" s="4"/>
      <c r="B3" s="4"/>
      <c r="C3" s="4"/>
      <c r="D3" s="4"/>
      <c r="E3" s="4"/>
      <c r="F3" s="4"/>
      <c r="G3" s="4"/>
      <c r="H3" s="4"/>
      <c r="I3" s="4"/>
      <c r="J3" s="4"/>
      <c r="K3" s="4"/>
      <c r="L3" s="4"/>
      <c r="M3" s="4"/>
      <c r="N3" s="4"/>
    </row>
    <row r="4" spans="1:17" s="13" customFormat="1" ht="30">
      <c r="A4" s="50" t="s">
        <v>86</v>
      </c>
      <c r="B4" s="50"/>
      <c r="C4" s="50"/>
      <c r="D4" s="50"/>
      <c r="E4" s="50"/>
      <c r="F4" s="50"/>
      <c r="G4" s="50"/>
      <c r="H4" s="50"/>
      <c r="I4" s="50"/>
      <c r="J4" s="50"/>
      <c r="K4" s="50"/>
      <c r="L4" s="50"/>
      <c r="M4" s="50"/>
      <c r="N4" s="50"/>
    </row>
    <row r="5" spans="1:17" s="3" customFormat="1">
      <c r="A5" s="4"/>
      <c r="B5" s="4"/>
      <c r="C5" s="4"/>
      <c r="D5" s="4"/>
      <c r="E5" s="4"/>
      <c r="F5" s="4"/>
      <c r="G5" s="4"/>
      <c r="H5" s="4"/>
      <c r="I5" s="4"/>
      <c r="J5" s="4"/>
      <c r="K5" s="4"/>
      <c r="L5" s="4"/>
      <c r="M5" s="4"/>
      <c r="N5" s="4"/>
    </row>
    <row r="6" spans="1:17" ht="43" customHeight="1">
      <c r="A6" s="1" t="s">
        <v>85</v>
      </c>
      <c r="B6" s="1" t="s">
        <v>214</v>
      </c>
      <c r="C6" s="51" t="s">
        <v>35</v>
      </c>
      <c r="D6" s="51"/>
      <c r="E6" s="51"/>
      <c r="F6" s="51" t="s">
        <v>230</v>
      </c>
      <c r="G6" s="51"/>
      <c r="H6" s="51"/>
    </row>
    <row r="7" spans="1:17">
      <c r="C7" s="5" t="s">
        <v>185</v>
      </c>
      <c r="D7" s="5" t="s">
        <v>186</v>
      </c>
      <c r="E7" s="5" t="s">
        <v>187</v>
      </c>
      <c r="F7" s="5" t="s">
        <v>185</v>
      </c>
      <c r="G7" s="5" t="s">
        <v>186</v>
      </c>
      <c r="H7" s="5" t="s">
        <v>187</v>
      </c>
    </row>
    <row r="9" spans="1:17">
      <c r="A9" s="14" t="s">
        <v>113</v>
      </c>
      <c r="B9" s="15" t="s">
        <v>215</v>
      </c>
      <c r="C9" s="10">
        <f>'PP1'!I15*1.5</f>
        <v>4.6305900000000004E-2</v>
      </c>
      <c r="D9" s="8">
        <f>'PP1'!J15*1.5</f>
        <v>3.276975E-2</v>
      </c>
      <c r="E9" s="9">
        <f>'PP1'!K15*1.5</f>
        <v>2.3170799999999998E-2</v>
      </c>
      <c r="F9" s="10">
        <f>'PP1'!L15*1.5</f>
        <v>-1.2294840000000001E-2</v>
      </c>
      <c r="G9" s="8">
        <f>'PP1'!M15*1.5</f>
        <v>-1.2285929999999999E-2</v>
      </c>
      <c r="H9" s="9">
        <f>'PP1'!N15*1.5</f>
        <v>-1.2282705E-2</v>
      </c>
    </row>
    <row r="10" spans="1:17">
      <c r="A10" s="14" t="s">
        <v>168</v>
      </c>
      <c r="B10" s="15" t="s">
        <v>218</v>
      </c>
      <c r="C10" s="10">
        <f>'PP1'!I16*1.5</f>
        <v>1.3265865E-2</v>
      </c>
      <c r="D10" s="8">
        <f>'PP1'!J16*1.5</f>
        <v>9.3763050000000014E-3</v>
      </c>
      <c r="E10" s="9">
        <f>'PP1'!K16*1.5</f>
        <v>6.6304650000000003E-3</v>
      </c>
      <c r="F10" s="10">
        <f>'PP1'!L16*1.5</f>
        <v>-3.1834500000000002E-2</v>
      </c>
      <c r="G10" s="8">
        <f>'PP1'!M16*1.5</f>
        <v>-3.1821149999999999E-2</v>
      </c>
      <c r="H10" s="9">
        <f>'PP1'!N16*1.5</f>
        <v>-3.1813649999999999E-2</v>
      </c>
    </row>
    <row r="11" spans="1:17">
      <c r="A11" s="14" t="s">
        <v>72</v>
      </c>
      <c r="B11" s="15" t="s">
        <v>219</v>
      </c>
      <c r="C11" s="10">
        <f>'PP1'!I17*1.5</f>
        <v>6.3831899999999997E-2</v>
      </c>
      <c r="D11" s="8">
        <f>'PP1'!J17*1.5</f>
        <v>4.6717950000000001E-2</v>
      </c>
      <c r="E11" s="9">
        <f>'PP1'!K17*1.5</f>
        <v>3.35337E-2</v>
      </c>
      <c r="F11" s="10">
        <f>'PP1'!L17*1.5</f>
        <v>-8.4057899999999998E-3</v>
      </c>
      <c r="G11" s="8">
        <f>'PP1'!M17*1.5</f>
        <v>-8.3167950000000001E-3</v>
      </c>
      <c r="H11" s="9">
        <f>'PP1'!N17*1.5</f>
        <v>-8.2548900000000008E-3</v>
      </c>
    </row>
    <row r="12" spans="1:17">
      <c r="A12" s="14" t="s">
        <v>73</v>
      </c>
      <c r="B12" s="15" t="s">
        <v>220</v>
      </c>
      <c r="C12" s="10">
        <f>'PP1'!I18*1.5</f>
        <v>7.4303549999999996E-2</v>
      </c>
      <c r="D12" s="8">
        <f>'PP1'!J18*1.5</f>
        <v>5.5114050000000005E-2</v>
      </c>
      <c r="E12" s="9">
        <f>'PP1'!K18*1.5</f>
        <v>3.9945300000000003E-2</v>
      </c>
      <c r="F12" s="10">
        <f>'PP1'!L18*1.5</f>
        <v>-5.6297400000000003E-3</v>
      </c>
      <c r="G12" s="8">
        <f>'PP1'!M18*1.5</f>
        <v>-5.5797149999999998E-3</v>
      </c>
      <c r="H12" s="9">
        <f>'PP1'!N18*1.5</f>
        <v>-5.5264800000000003E-3</v>
      </c>
    </row>
    <row r="13" spans="1:17">
      <c r="A13" s="14" t="s">
        <v>206</v>
      </c>
      <c r="B13" s="15" t="s">
        <v>221</v>
      </c>
      <c r="C13" s="10">
        <f>'PP1'!I19*1.5</f>
        <v>0.10632765000000001</v>
      </c>
      <c r="D13" s="8">
        <f>'PP1'!J19*1.5</f>
        <v>8.6707800000000002E-2</v>
      </c>
      <c r="E13" s="9">
        <f>'PP1'!K19*1.5</f>
        <v>6.6190799999999994E-2</v>
      </c>
      <c r="F13" s="10">
        <f>'PP1'!L19*1.5</f>
        <v>-7.7535E-3</v>
      </c>
      <c r="G13" s="8">
        <f>'PP1'!M19*1.5</f>
        <v>-1.747275E-3</v>
      </c>
      <c r="H13" s="9">
        <f>'PP1'!N19*1.5</f>
        <v>-1.7523600000000001E-3</v>
      </c>
    </row>
    <row r="14" spans="1:17" ht="12" customHeight="1">
      <c r="A14" s="14" t="s">
        <v>207</v>
      </c>
      <c r="B14" s="15" t="s">
        <v>188</v>
      </c>
      <c r="C14" s="10">
        <f>'PP1'!I20*1.5</f>
        <v>0.15306900000000001</v>
      </c>
      <c r="D14" s="8">
        <f>'PP1'!J20*1.5</f>
        <v>0.10900575</v>
      </c>
      <c r="E14" s="9">
        <f>'PP1'!K20*1.5</f>
        <v>7.72761E-2</v>
      </c>
      <c r="F14" s="10">
        <f>'PP1'!L20*1.5</f>
        <v>-2.479995E-3</v>
      </c>
      <c r="G14" s="8">
        <f>'PP1'!M20*1.5</f>
        <v>-2.4702599999999997E-3</v>
      </c>
      <c r="H14" s="9">
        <f>'PP1'!N20*1.5</f>
        <v>-2.4658499999999999E-3</v>
      </c>
    </row>
    <row r="15" spans="1:17">
      <c r="A15" s="14" t="s">
        <v>208</v>
      </c>
      <c r="B15" s="15" t="s">
        <v>189</v>
      </c>
      <c r="C15" s="10">
        <f>'PP1'!I21*1.5</f>
        <v>0.184749</v>
      </c>
      <c r="D15" s="8">
        <f>'PP1'!J21*1.5</f>
        <v>0.13200945</v>
      </c>
      <c r="E15" s="9">
        <f>'PP1'!K21*1.5</f>
        <v>9.3779250000000008E-2</v>
      </c>
      <c r="F15" s="10">
        <f>'PP1'!L21*1.5</f>
        <v>-1.6656900000000001E-3</v>
      </c>
      <c r="G15" s="8">
        <f>'PP1'!M21*1.5</f>
        <v>-1.6563899999999998E-3</v>
      </c>
      <c r="H15" s="9">
        <f>'PP1'!N21*1.5</f>
        <v>-1.6516950000000001E-3</v>
      </c>
    </row>
    <row r="16" spans="1:17">
      <c r="A16" s="14" t="s">
        <v>209</v>
      </c>
      <c r="B16" s="15" t="s">
        <v>190</v>
      </c>
      <c r="C16" s="10">
        <f>'PP1'!I22*1.5</f>
        <v>0.35840250000000001</v>
      </c>
      <c r="D16" s="8">
        <f>'PP1'!J22*1.5</f>
        <v>0.26839950000000001</v>
      </c>
      <c r="E16" s="9">
        <f>'PP1'!K22*1.5</f>
        <v>0.1948635</v>
      </c>
      <c r="F16" s="10">
        <f>'PP1'!L22*1.5</f>
        <v>-3.7132950000000006E-4</v>
      </c>
      <c r="G16" s="8">
        <f>'PP1'!M22*1.5</f>
        <v>-3.684615E-4</v>
      </c>
      <c r="H16" s="9">
        <f>'PP1'!N22*1.5</f>
        <v>-3.6477450000000001E-4</v>
      </c>
    </row>
    <row r="17" spans="1:17">
      <c r="A17" s="14">
        <v>4</v>
      </c>
      <c r="B17" s="15" t="s">
        <v>222</v>
      </c>
      <c r="C17" s="10">
        <f>'PP1'!I23*1.5</f>
        <v>0.18293100000000001</v>
      </c>
      <c r="D17" s="8">
        <f>'PP1'!J23*1.5</f>
        <v>0.1733865</v>
      </c>
      <c r="E17" s="9">
        <f>'PP1'!K23*1.5</f>
        <v>0.13811580000000001</v>
      </c>
      <c r="F17" s="10">
        <f>'PP1'!L23*1.5</f>
        <v>-1.0144875000000001E-2</v>
      </c>
      <c r="G17" s="8">
        <f>'PP1'!M23*1.5</f>
        <v>-6.3745049999999997E-4</v>
      </c>
      <c r="H17" s="9">
        <f>'PP1'!N23*1.5</f>
        <v>-7.4098350000000002E-4</v>
      </c>
    </row>
    <row r="18" spans="1:17">
      <c r="A18" s="14" t="s">
        <v>210</v>
      </c>
      <c r="B18" s="15" t="s">
        <v>223</v>
      </c>
      <c r="C18" s="10"/>
      <c r="D18" s="8"/>
      <c r="E18" s="9"/>
      <c r="F18" s="10"/>
      <c r="G18" s="8"/>
      <c r="H18" s="9"/>
    </row>
    <row r="19" spans="1:17">
      <c r="A19" s="14" t="s">
        <v>211</v>
      </c>
      <c r="B19" s="15" t="s">
        <v>224</v>
      </c>
      <c r="C19" s="10"/>
      <c r="D19" s="8"/>
      <c r="E19" s="9"/>
      <c r="F19" s="10"/>
      <c r="G19" s="8"/>
      <c r="H19" s="9"/>
    </row>
    <row r="20" spans="1:17">
      <c r="A20" s="14" t="s">
        <v>249</v>
      </c>
      <c r="B20" s="15" t="s">
        <v>155</v>
      </c>
      <c r="C20" s="10"/>
      <c r="D20" s="8"/>
      <c r="E20" s="9"/>
      <c r="F20" s="10"/>
      <c r="G20" s="8"/>
      <c r="H20" s="9"/>
    </row>
    <row r="21" spans="1:17">
      <c r="A21" s="14" t="s">
        <v>212</v>
      </c>
      <c r="B21" s="15" t="s">
        <v>225</v>
      </c>
      <c r="C21" s="10"/>
      <c r="D21" s="8"/>
      <c r="E21" s="9"/>
      <c r="F21" s="10"/>
      <c r="G21" s="8"/>
      <c r="H21" s="9"/>
    </row>
    <row r="22" spans="1:17">
      <c r="A22" s="14" t="s">
        <v>213</v>
      </c>
      <c r="B22" s="15" t="s">
        <v>83</v>
      </c>
      <c r="C22" s="10"/>
      <c r="D22" s="8"/>
      <c r="E22" s="9"/>
      <c r="F22" s="10"/>
      <c r="G22" s="8"/>
      <c r="H22" s="9"/>
    </row>
    <row r="23" spans="1:17">
      <c r="A23" s="14" t="s">
        <v>251</v>
      </c>
      <c r="B23" s="15" t="s">
        <v>254</v>
      </c>
      <c r="C23" s="10"/>
      <c r="D23" s="8"/>
      <c r="E23" s="9"/>
      <c r="F23" s="10"/>
      <c r="G23" s="8"/>
      <c r="H23" s="9"/>
    </row>
    <row r="24" spans="1:17">
      <c r="A24" s="14" t="s">
        <v>66</v>
      </c>
      <c r="B24" s="15" t="s">
        <v>67</v>
      </c>
      <c r="C24" s="10"/>
      <c r="D24" s="8"/>
      <c r="E24" s="9"/>
      <c r="F24" s="10"/>
      <c r="G24" s="8"/>
      <c r="H24" s="9"/>
    </row>
    <row r="25" spans="1:17">
      <c r="A25" s="14" t="s">
        <v>68</v>
      </c>
      <c r="B25" s="15" t="s">
        <v>5</v>
      </c>
      <c r="C25" s="10"/>
      <c r="D25" s="8"/>
      <c r="E25" s="9"/>
      <c r="F25" s="10"/>
      <c r="G25" s="8"/>
      <c r="H25" s="9"/>
    </row>
    <row r="26" spans="1:17">
      <c r="A26" s="14" t="s">
        <v>149</v>
      </c>
      <c r="B26" s="15" t="s">
        <v>26</v>
      </c>
      <c r="C26" s="10"/>
      <c r="D26" s="8"/>
      <c r="E26" s="9"/>
      <c r="F26" s="10"/>
      <c r="G26" s="8"/>
      <c r="H26" s="9"/>
    </row>
    <row r="27" spans="1:17">
      <c r="A27" s="36"/>
      <c r="B27" s="37"/>
    </row>
    <row r="28" spans="1:17">
      <c r="A28" s="36"/>
      <c r="B28" s="37"/>
    </row>
    <row r="29" spans="1:17" s="13" customFormat="1" ht="30">
      <c r="A29" s="50" t="s">
        <v>87</v>
      </c>
      <c r="B29" s="50"/>
      <c r="C29" s="50"/>
      <c r="D29" s="50"/>
      <c r="E29" s="50"/>
      <c r="F29" s="50"/>
      <c r="G29" s="50"/>
      <c r="H29" s="50"/>
      <c r="I29" s="50"/>
      <c r="J29" s="50"/>
      <c r="K29" s="50"/>
      <c r="L29" s="50"/>
      <c r="M29" s="50"/>
      <c r="N29" s="50"/>
      <c r="O29" s="50"/>
      <c r="P29" s="50"/>
      <c r="Q29" s="50"/>
    </row>
    <row r="31" spans="1:17" ht="43" customHeight="1">
      <c r="A31" s="1" t="s">
        <v>85</v>
      </c>
      <c r="B31" s="1" t="s">
        <v>214</v>
      </c>
      <c r="C31" s="51" t="s">
        <v>130</v>
      </c>
      <c r="D31" s="51"/>
      <c r="E31" s="51"/>
      <c r="F31" s="51" t="s">
        <v>131</v>
      </c>
      <c r="G31" s="51"/>
      <c r="H31" s="51"/>
      <c r="I31" s="51" t="s">
        <v>132</v>
      </c>
      <c r="J31" s="51"/>
      <c r="K31" s="51"/>
      <c r="L31" s="51" t="s">
        <v>145</v>
      </c>
      <c r="M31" s="51"/>
      <c r="N31" s="51"/>
    </row>
    <row r="32" spans="1:17">
      <c r="C32" s="5" t="s">
        <v>185</v>
      </c>
      <c r="D32" s="5" t="s">
        <v>186</v>
      </c>
      <c r="E32" s="5" t="s">
        <v>187</v>
      </c>
      <c r="F32" s="5" t="s">
        <v>185</v>
      </c>
      <c r="G32" s="5" t="s">
        <v>186</v>
      </c>
      <c r="H32" s="5" t="s">
        <v>187</v>
      </c>
      <c r="I32" s="5" t="s">
        <v>185</v>
      </c>
      <c r="J32" s="5" t="s">
        <v>186</v>
      </c>
      <c r="K32" s="5" t="s">
        <v>187</v>
      </c>
      <c r="L32" s="5" t="s">
        <v>185</v>
      </c>
      <c r="M32" s="5" t="s">
        <v>186</v>
      </c>
      <c r="N32" s="5" t="s">
        <v>187</v>
      </c>
    </row>
    <row r="34" spans="1:14">
      <c r="A34" s="14" t="s">
        <v>84</v>
      </c>
      <c r="B34" s="15" t="s">
        <v>216</v>
      </c>
      <c r="C34" s="10"/>
      <c r="D34" s="8"/>
      <c r="E34" s="9"/>
      <c r="F34" s="10"/>
      <c r="G34" s="8"/>
      <c r="H34" s="9"/>
      <c r="I34" s="10"/>
      <c r="J34" s="8"/>
      <c r="K34" s="9"/>
      <c r="L34" s="10"/>
      <c r="M34" s="8"/>
      <c r="N34" s="9"/>
    </row>
    <row r="35" spans="1:14">
      <c r="A35" s="14" t="s">
        <v>217</v>
      </c>
      <c r="B35" s="15" t="s">
        <v>179</v>
      </c>
      <c r="C35" s="10"/>
      <c r="D35" s="8"/>
      <c r="E35" s="9"/>
      <c r="F35" s="10"/>
      <c r="G35" s="8"/>
      <c r="H35" s="9"/>
      <c r="I35" s="10"/>
      <c r="J35" s="8"/>
      <c r="K35" s="9"/>
      <c r="L35" s="10"/>
      <c r="M35" s="8"/>
      <c r="N35" s="9"/>
    </row>
    <row r="36" spans="1:14">
      <c r="A36" s="14" t="s">
        <v>180</v>
      </c>
      <c r="B36" s="15" t="s">
        <v>181</v>
      </c>
      <c r="C36" s="10"/>
      <c r="D36" s="8"/>
      <c r="E36" s="9"/>
      <c r="F36" s="10"/>
      <c r="G36" s="8"/>
      <c r="H36" s="9"/>
      <c r="I36" s="10"/>
      <c r="J36" s="8"/>
      <c r="K36" s="9"/>
      <c r="L36" s="10"/>
      <c r="M36" s="8"/>
      <c r="N36" s="9"/>
    </row>
    <row r="37" spans="1:14">
      <c r="A37" s="14" t="s">
        <v>182</v>
      </c>
      <c r="B37" s="15" t="s">
        <v>183</v>
      </c>
      <c r="C37" s="10"/>
      <c r="D37" s="8"/>
      <c r="E37" s="9"/>
      <c r="F37" s="10"/>
      <c r="G37" s="8"/>
      <c r="H37" s="9"/>
      <c r="I37" s="10"/>
      <c r="J37" s="8"/>
      <c r="K37" s="9"/>
      <c r="L37" s="10"/>
      <c r="M37" s="8"/>
      <c r="N37" s="9"/>
    </row>
    <row r="38" spans="1:14">
      <c r="A38" s="14" t="s">
        <v>184</v>
      </c>
      <c r="B38" s="15" t="s">
        <v>235</v>
      </c>
      <c r="C38" s="10"/>
      <c r="D38" s="8"/>
      <c r="E38" s="9"/>
      <c r="F38" s="10"/>
      <c r="G38" s="8"/>
      <c r="H38" s="9"/>
      <c r="I38" s="10"/>
      <c r="J38" s="8"/>
      <c r="K38" s="9"/>
      <c r="L38" s="10"/>
      <c r="M38" s="8"/>
      <c r="N38" s="9"/>
    </row>
    <row r="39" spans="1:14">
      <c r="A39" s="14" t="s">
        <v>236</v>
      </c>
      <c r="B39" s="15" t="s">
        <v>237</v>
      </c>
      <c r="C39" s="10"/>
      <c r="D39" s="8"/>
      <c r="E39" s="9"/>
      <c r="F39" s="10"/>
      <c r="G39" s="8"/>
      <c r="H39" s="9"/>
      <c r="I39" s="10"/>
      <c r="J39" s="8"/>
      <c r="K39" s="9"/>
      <c r="L39" s="10"/>
      <c r="M39" s="8"/>
      <c r="N39" s="9"/>
    </row>
    <row r="40" spans="1:14">
      <c r="A40" s="14" t="s">
        <v>238</v>
      </c>
      <c r="B40" s="15" t="s">
        <v>239</v>
      </c>
      <c r="C40" s="10"/>
      <c r="D40" s="8"/>
      <c r="E40" s="9"/>
      <c r="F40" s="10"/>
      <c r="G40" s="8"/>
      <c r="H40" s="9"/>
      <c r="I40" s="10"/>
      <c r="J40" s="8"/>
      <c r="K40" s="9"/>
      <c r="L40" s="10"/>
      <c r="M40" s="8"/>
      <c r="N40" s="9"/>
    </row>
    <row r="41" spans="1:14">
      <c r="A41" s="14" t="s">
        <v>240</v>
      </c>
      <c r="B41" s="15" t="s">
        <v>257</v>
      </c>
      <c r="C41" s="10"/>
      <c r="D41" s="8"/>
      <c r="E41" s="9"/>
      <c r="F41" s="10"/>
      <c r="G41" s="8"/>
      <c r="H41" s="9"/>
      <c r="I41" s="10"/>
      <c r="J41" s="8"/>
      <c r="K41" s="9"/>
      <c r="L41" s="10"/>
      <c r="M41" s="8"/>
      <c r="N41" s="9"/>
    </row>
    <row r="42" spans="1:14">
      <c r="A42" s="14" t="s">
        <v>258</v>
      </c>
      <c r="B42" s="15" t="s">
        <v>129</v>
      </c>
      <c r="C42" s="10"/>
      <c r="D42" s="8"/>
      <c r="E42" s="9"/>
      <c r="F42" s="10"/>
      <c r="G42" s="8"/>
      <c r="H42" s="9"/>
      <c r="I42" s="10"/>
      <c r="J42" s="8"/>
      <c r="K42" s="9"/>
      <c r="L42" s="10"/>
      <c r="M42" s="8"/>
      <c r="N42" s="9"/>
    </row>
  </sheetData>
  <sheetCalcPr fullCalcOnLoad="1"/>
  <mergeCells count="9">
    <mergeCell ref="A1:Q1"/>
    <mergeCell ref="C31:E31"/>
    <mergeCell ref="F31:H31"/>
    <mergeCell ref="I31:K31"/>
    <mergeCell ref="L31:N31"/>
    <mergeCell ref="A4:N4"/>
    <mergeCell ref="C6:E6"/>
    <mergeCell ref="F6:H6"/>
    <mergeCell ref="A29:Q29"/>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election activeCell="H68" sqref="H68"/>
    </sheetView>
  </sheetViews>
  <sheetFormatPr baseColWidth="10" defaultRowHeight="13"/>
  <sheetData/>
  <sheetCalcPr fullCalcOnLoad="1"/>
  <pageMargins left="0.75" right="0.75" top="1" bottom="1" header="0.5" footer="0.5"/>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election activeCell="H109" sqref="H109"/>
    </sheetView>
  </sheetViews>
  <sheetFormatPr baseColWidth="10" defaultRowHeight="13"/>
  <sheetData/>
  <sheetCalcPr fullCalcOnLoad="1"/>
  <phoneticPr fontId="3"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30"/>
  <sheetViews>
    <sheetView workbookViewId="0">
      <selection activeCell="B15" sqref="B15"/>
    </sheetView>
  </sheetViews>
  <sheetFormatPr baseColWidth="10" defaultRowHeight="13"/>
  <cols>
    <col min="1" max="1" width="34.5703125" bestFit="1" customWidth="1"/>
    <col min="2" max="2" width="119" style="20" customWidth="1"/>
  </cols>
  <sheetData>
    <row r="1" spans="1:3">
      <c r="A1" s="3" t="s">
        <v>146</v>
      </c>
      <c r="B1" s="19" t="s">
        <v>246</v>
      </c>
      <c r="C1" s="3"/>
    </row>
    <row r="2" spans="1:3">
      <c r="A2" s="3"/>
      <c r="B2" s="19"/>
      <c r="C2" s="3"/>
    </row>
    <row r="3" spans="1:3">
      <c r="A3" s="3"/>
      <c r="B3" s="19"/>
      <c r="C3" s="3"/>
    </row>
    <row r="4" spans="1:3">
      <c r="A4" s="3" t="s">
        <v>147</v>
      </c>
      <c r="B4" s="19" t="s">
        <v>122</v>
      </c>
      <c r="C4" s="3"/>
    </row>
    <row r="5" spans="1:3">
      <c r="A5" s="3"/>
      <c r="B5" s="19"/>
      <c r="C5" s="3"/>
    </row>
    <row r="6" spans="1:3" ht="26">
      <c r="A6" s="3" t="s">
        <v>121</v>
      </c>
      <c r="B6" s="19" t="s">
        <v>32</v>
      </c>
      <c r="C6" s="3"/>
    </row>
    <row r="7" spans="1:3">
      <c r="A7" s="3"/>
      <c r="B7" s="19"/>
      <c r="C7" s="3"/>
    </row>
    <row r="8" spans="1:3" ht="27" customHeight="1">
      <c r="A8" s="18" t="s">
        <v>229</v>
      </c>
      <c r="B8" s="19" t="s">
        <v>0</v>
      </c>
      <c r="C8" s="18"/>
    </row>
    <row r="9" spans="1:3" s="38" customFormat="1" ht="27" customHeight="1">
      <c r="A9" s="18"/>
      <c r="B9" s="19"/>
      <c r="C9" s="18"/>
    </row>
    <row r="10" spans="1:3" s="38" customFormat="1" ht="27" customHeight="1">
      <c r="A10" s="18" t="s">
        <v>58</v>
      </c>
      <c r="B10" s="19" t="s">
        <v>97</v>
      </c>
      <c r="C10" s="18"/>
    </row>
    <row r="11" spans="1:3" s="40" customFormat="1" ht="27" customHeight="1">
      <c r="A11" s="18"/>
      <c r="B11" s="19"/>
      <c r="C11" s="18"/>
    </row>
    <row r="12" spans="1:3" s="40" customFormat="1" ht="27" customHeight="1">
      <c r="A12" s="18" t="s">
        <v>152</v>
      </c>
      <c r="B12" s="19" t="s">
        <v>6</v>
      </c>
      <c r="C12" s="18"/>
    </row>
    <row r="13" spans="1:3">
      <c r="A13" s="3"/>
      <c r="B13" s="19"/>
      <c r="C13" s="3"/>
    </row>
    <row r="14" spans="1:3" ht="26">
      <c r="A14" s="18" t="s">
        <v>63</v>
      </c>
      <c r="B14" s="19" t="s">
        <v>16</v>
      </c>
      <c r="C14" s="18"/>
    </row>
    <row r="15" spans="1:3">
      <c r="A15" s="3"/>
      <c r="B15" s="19"/>
      <c r="C15" s="3"/>
    </row>
    <row r="16" spans="1:3" ht="26">
      <c r="A16" s="18" t="s">
        <v>35</v>
      </c>
      <c r="B16" s="19" t="s">
        <v>50</v>
      </c>
      <c r="C16" s="18"/>
    </row>
    <row r="17" spans="1:3">
      <c r="A17" s="3"/>
      <c r="B17" s="19"/>
      <c r="C17" s="3"/>
    </row>
    <row r="18" spans="1:3" ht="26">
      <c r="A18" s="18" t="s">
        <v>230</v>
      </c>
      <c r="B18" s="19" t="s">
        <v>14</v>
      </c>
      <c r="C18" s="18"/>
    </row>
    <row r="19" spans="1:3">
      <c r="A19" s="3"/>
      <c r="B19" s="19"/>
      <c r="C19" s="3"/>
    </row>
    <row r="20" spans="1:3" ht="26">
      <c r="A20" s="18" t="s">
        <v>109</v>
      </c>
      <c r="B20" s="19" t="s">
        <v>115</v>
      </c>
      <c r="C20" s="18"/>
    </row>
    <row r="21" spans="1:3">
      <c r="A21" s="3"/>
      <c r="B21" s="19"/>
      <c r="C21" s="3"/>
    </row>
    <row r="22" spans="1:3" ht="26">
      <c r="A22" s="18" t="s">
        <v>110</v>
      </c>
      <c r="B22" s="19" t="s">
        <v>118</v>
      </c>
      <c r="C22" s="18"/>
    </row>
    <row r="23" spans="1:3">
      <c r="A23" s="3"/>
      <c r="B23" s="19"/>
      <c r="C23" s="3"/>
    </row>
    <row r="24" spans="1:3" ht="26">
      <c r="A24" s="18" t="s">
        <v>111</v>
      </c>
      <c r="B24" s="19" t="s">
        <v>15</v>
      </c>
      <c r="C24" s="18"/>
    </row>
    <row r="25" spans="1:3">
      <c r="A25" s="3"/>
      <c r="B25" s="19"/>
      <c r="C25" s="3"/>
    </row>
    <row r="26" spans="1:3">
      <c r="A26" s="18" t="s">
        <v>112</v>
      </c>
      <c r="B26" s="19" t="s">
        <v>116</v>
      </c>
      <c r="C26" s="18"/>
    </row>
    <row r="28" spans="1:3">
      <c r="A28" t="s">
        <v>33</v>
      </c>
      <c r="B28" s="20" t="s">
        <v>232</v>
      </c>
    </row>
    <row r="30" spans="1:3">
      <c r="A30" s="41" t="s">
        <v>261</v>
      </c>
      <c r="B30" s="20" t="s">
        <v>157</v>
      </c>
    </row>
  </sheetData>
  <phoneticPr fontId="3"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Cases</vt:lpstr>
      <vt:lpstr>Change Log</vt:lpstr>
      <vt:lpstr>PP1</vt:lpstr>
      <vt:lpstr>PP2</vt:lpstr>
      <vt:lpstr>PP3</vt:lpstr>
      <vt:lpstr>REQ</vt:lpstr>
      <vt:lpstr>Land Ice Charts</vt:lpstr>
      <vt:lpstr>Vegetation Charts</vt:lpstr>
      <vt:lpstr>Definitions</vt:lpstr>
    </vt:vector>
  </TitlesOfParts>
  <Company>NASA/GSFC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Martino</dc:creator>
  <cp:lastModifiedBy>Anita Brenner</cp:lastModifiedBy>
  <dcterms:created xsi:type="dcterms:W3CDTF">2010-02-04T15:04:41Z</dcterms:created>
  <dcterms:modified xsi:type="dcterms:W3CDTF">2010-06-01T12:39:08Z</dcterms:modified>
</cp:coreProperties>
</file>